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M ML_old" sheetId="1" r:id="rId4"/>
    <sheet state="visible" name="M ML" sheetId="2" r:id="rId5"/>
    <sheet state="visible" name="M RL" sheetId="3" r:id="rId6"/>
    <sheet state="visible" name="N ML" sheetId="4" r:id="rId7"/>
    <sheet state="visible" name="N RL" sheetId="5" r:id="rId8"/>
    <sheet state="visible" name="Ajakava" sheetId="6" r:id="rId9"/>
    <sheet state="visible" name="Mängu sedelid" sheetId="7" r:id="rId10"/>
    <sheet state="visible" name="Tabelid" sheetId="8" r:id="rId11"/>
  </sheets>
  <definedNames/>
  <calcPr/>
  <extLst>
    <ext uri="GoogleSheetsCustomDataVersion2">
      <go:sheetsCustomData xmlns:go="http://customooxmlschemas.google.com/" r:id="rId12" roundtripDataChecksum="Zk3DHdkkFYZm8E+VWecEihkc7GjDyJWYMBjQ4sV2KJ0="/>
    </ext>
  </extLst>
</workbook>
</file>

<file path=xl/sharedStrings.xml><?xml version="1.0" encoding="utf-8"?>
<sst xmlns="http://schemas.openxmlformats.org/spreadsheetml/2006/main" count="2721" uniqueCount="179">
  <si>
    <t>Mehed - Meistriliiga</t>
  </si>
  <si>
    <t>Mängude algus kell 11.00</t>
  </si>
  <si>
    <t>Mängitakse 2 geimi võiduni 21-punktini</t>
  </si>
  <si>
    <t>GRUPP A</t>
  </si>
  <si>
    <t>Mängud</t>
  </si>
  <si>
    <t>Võidud</t>
  </si>
  <si>
    <t>Kaotused</t>
  </si>
  <si>
    <t>Geimid (V:K)</t>
  </si>
  <si>
    <t>Punktid (V:K)</t>
  </si>
  <si>
    <t>Vahe</t>
  </si>
  <si>
    <t>KOHT</t>
  </si>
  <si>
    <t>Väljak</t>
  </si>
  <si>
    <t>Geim 1</t>
  </si>
  <si>
    <t>Geim 2</t>
  </si>
  <si>
    <t>Geim 3</t>
  </si>
  <si>
    <t>Tulemus</t>
  </si>
  <si>
    <t>Punktid</t>
  </si>
  <si>
    <t>Võitja</t>
  </si>
  <si>
    <t>A</t>
  </si>
  <si>
    <t>Karl Mattias Pedai</t>
  </si>
  <si>
    <t>M ML A1</t>
  </si>
  <si>
    <t>-</t>
  </si>
  <si>
    <t>D</t>
  </si>
  <si>
    <t>:</t>
  </si>
  <si>
    <t>B</t>
  </si>
  <si>
    <t>Hendrik Ella</t>
  </si>
  <si>
    <t>M ML A2</t>
  </si>
  <si>
    <t>C</t>
  </si>
  <si>
    <t>Ellikar Eensalu</t>
  </si>
  <si>
    <t>M ML A3</t>
  </si>
  <si>
    <t>M ML A4</t>
  </si>
  <si>
    <t>M ML A5</t>
  </si>
  <si>
    <t>M ML A6</t>
  </si>
  <si>
    <t>GRUPP B</t>
  </si>
  <si>
    <t>Evor Eensalu</t>
  </si>
  <si>
    <t>M ML B1</t>
  </si>
  <si>
    <t>Rannar Kiviste</t>
  </si>
  <si>
    <t>M ML B2</t>
  </si>
  <si>
    <t>Andres Ella</t>
  </si>
  <si>
    <t>M ML B3</t>
  </si>
  <si>
    <t>M ML B4</t>
  </si>
  <si>
    <t>M ML B5</t>
  </si>
  <si>
    <t>M ML B6</t>
  </si>
  <si>
    <t>GRUPP C</t>
  </si>
  <si>
    <t>Martin Pipar</t>
  </si>
  <si>
    <t>M ML C1</t>
  </si>
  <si>
    <t>Kairo Kadarpik</t>
  </si>
  <si>
    <t>M ML C2</t>
  </si>
  <si>
    <t>Rando Roosla</t>
  </si>
  <si>
    <t>M ML C3</t>
  </si>
  <si>
    <t>M ML C4</t>
  </si>
  <si>
    <t>M ML C5</t>
  </si>
  <si>
    <t>M ML C6</t>
  </si>
  <si>
    <t>A-I</t>
  </si>
  <si>
    <t>I koht</t>
  </si>
  <si>
    <t>M ML K1</t>
  </si>
  <si>
    <t>B-II</t>
  </si>
  <si>
    <t>CI</t>
  </si>
  <si>
    <t>M ML K2</t>
  </si>
  <si>
    <t>C-II</t>
  </si>
  <si>
    <t>A-II</t>
  </si>
  <si>
    <t>C-I</t>
  </si>
  <si>
    <t>M ML 5</t>
  </si>
  <si>
    <t>5. koha mäng</t>
  </si>
  <si>
    <t>M ML K3</t>
  </si>
  <si>
    <t>B-II või C-I</t>
  </si>
  <si>
    <t>B-I</t>
  </si>
  <si>
    <t>M ML K4</t>
  </si>
  <si>
    <t>C-II või A-II</t>
  </si>
  <si>
    <t>III koht</t>
  </si>
  <si>
    <t>M ML 3</t>
  </si>
  <si>
    <t>Pronksimäng</t>
  </si>
  <si>
    <t>M ML 1</t>
  </si>
  <si>
    <t>Finaal</t>
  </si>
  <si>
    <t>5. koht</t>
  </si>
  <si>
    <t>A-III</t>
  </si>
  <si>
    <t>7. koht</t>
  </si>
  <si>
    <t>M ML K5</t>
  </si>
  <si>
    <t>C-III</t>
  </si>
  <si>
    <t>M ML K6</t>
  </si>
  <si>
    <t>A-IV</t>
  </si>
  <si>
    <t>B-III</t>
  </si>
  <si>
    <t>M ML 9th</t>
  </si>
  <si>
    <t>9. koht</t>
  </si>
  <si>
    <t>M ML 7th</t>
  </si>
  <si>
    <t>I</t>
  </si>
  <si>
    <t>II</t>
  </si>
  <si>
    <t>III</t>
  </si>
  <si>
    <t>GRUPP 7-9</t>
  </si>
  <si>
    <t>M ML L1</t>
  </si>
  <si>
    <t>D-III</t>
  </si>
  <si>
    <t>M ML L2</t>
  </si>
  <si>
    <t>M ML L3</t>
  </si>
  <si>
    <t>M ML L4</t>
  </si>
  <si>
    <t>M ML L5</t>
  </si>
  <si>
    <t>M ML L6</t>
  </si>
  <si>
    <t>Mehed - Rahvaliiga</t>
  </si>
  <si>
    <t>Meelis Udusalu</t>
  </si>
  <si>
    <t>M RL A1</t>
  </si>
  <si>
    <t>E</t>
  </si>
  <si>
    <t>Virgo Olju</t>
  </si>
  <si>
    <t>M RL A2</t>
  </si>
  <si>
    <t>Erki Lumiste</t>
  </si>
  <si>
    <t>M RL A3</t>
  </si>
  <si>
    <t>Sander Saar</t>
  </si>
  <si>
    <t>V</t>
  </si>
  <si>
    <t>M RL A4</t>
  </si>
  <si>
    <t>Mairon Kask</t>
  </si>
  <si>
    <t>IV</t>
  </si>
  <si>
    <t>M RL A5</t>
  </si>
  <si>
    <t>M RL A6</t>
  </si>
  <si>
    <t>M RL A7</t>
  </si>
  <si>
    <t>M RL A8</t>
  </si>
  <si>
    <t>M RL A9</t>
  </si>
  <si>
    <t>M RL A10</t>
  </si>
  <si>
    <t>Naised - Meistriliiga</t>
  </si>
  <si>
    <t>Gerlin Unga</t>
  </si>
  <si>
    <t>N ML A1</t>
  </si>
  <si>
    <t>Janete Tiits</t>
  </si>
  <si>
    <t>N ML A2</t>
  </si>
  <si>
    <t>Anely Pedai</t>
  </si>
  <si>
    <t>N ML A3</t>
  </si>
  <si>
    <t>Piret Loorits</t>
  </si>
  <si>
    <t>N ML A4</t>
  </si>
  <si>
    <t>N ML A5</t>
  </si>
  <si>
    <t>N ML A6</t>
  </si>
  <si>
    <t>Lenna Mette Kadarpik</t>
  </si>
  <si>
    <t>N ML B1</t>
  </si>
  <si>
    <t>Evaliisa Poola</t>
  </si>
  <si>
    <t>N ML B2</t>
  </si>
  <si>
    <t>Emma Lisette Kadarpik</t>
  </si>
  <si>
    <t>N ML B3</t>
  </si>
  <si>
    <t>N ML B4</t>
  </si>
  <si>
    <t>N ML B5</t>
  </si>
  <si>
    <t>N ML B6</t>
  </si>
  <si>
    <t>Tiina Trofimova</t>
  </si>
  <si>
    <t>N ML C1</t>
  </si>
  <si>
    <t>Ly Tommingas</t>
  </si>
  <si>
    <t>N ML C2</t>
  </si>
  <si>
    <t>Getri Roosla</t>
  </si>
  <si>
    <t>N ML C3</t>
  </si>
  <si>
    <t>N ML C4</t>
  </si>
  <si>
    <t>N ML C5</t>
  </si>
  <si>
    <t>N ML C6</t>
  </si>
  <si>
    <t>N ML K1</t>
  </si>
  <si>
    <t>N ML K2</t>
  </si>
  <si>
    <t>N ML 5</t>
  </si>
  <si>
    <t>N ML K3</t>
  </si>
  <si>
    <t>N ML K4</t>
  </si>
  <si>
    <t>N ML 3</t>
  </si>
  <si>
    <t>N ML 1</t>
  </si>
  <si>
    <t>N ML K5</t>
  </si>
  <si>
    <t>N ML K6</t>
  </si>
  <si>
    <t>N ML 9th</t>
  </si>
  <si>
    <t>N ML 7th</t>
  </si>
  <si>
    <t>Mäng</t>
  </si>
  <si>
    <t>Ring</t>
  </si>
  <si>
    <t>Ajakava</t>
  </si>
  <si>
    <t>Mängija 1</t>
  </si>
  <si>
    <t>Mängija 2</t>
  </si>
  <si>
    <t>Vaba</t>
  </si>
  <si>
    <t>M ML</t>
  </si>
  <si>
    <t>M RL</t>
  </si>
  <si>
    <t>N ML</t>
  </si>
  <si>
    <t>N RL</t>
  </si>
  <si>
    <t>MÄNG:</t>
  </si>
  <si>
    <t>VÄLJAK:</t>
  </si>
  <si>
    <t>Nimi</t>
  </si>
  <si>
    <t>Mängija 1:</t>
  </si>
  <si>
    <t>Mängija 2:</t>
  </si>
  <si>
    <t>Paarismäng B</t>
  </si>
  <si>
    <t>Mängude algus kell 10.00</t>
  </si>
  <si>
    <t>Mängitakse 2 geimi 15-punktini</t>
  </si>
  <si>
    <t>Nimi 1</t>
  </si>
  <si>
    <t>Nimi 2</t>
  </si>
  <si>
    <t>Nimi 3</t>
  </si>
  <si>
    <t>Nimi 4</t>
  </si>
  <si>
    <t>F</t>
  </si>
  <si>
    <t>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</si>
</sst>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  <scheme val="minor"/>
    </font>
    <font>
      <sz val="10.0"/>
      <color rgb="FF000000"/>
      <name val="Arial"/>
    </font>
    <font>
      <b/>
      <u/>
      <sz val="12.0"/>
      <color theme="1"/>
      <name val="Calibri"/>
    </font>
    <font>
      <sz val="12.0"/>
      <color theme="1"/>
      <name val="Calibri"/>
    </font>
    <font>
      <b/>
      <sz val="12.0"/>
      <color theme="1"/>
      <name val="Calibri"/>
    </font>
    <font>
      <sz val="10.0"/>
      <color rgb="FF000000"/>
      <name val="Calibri"/>
    </font>
    <font>
      <b/>
      <sz val="12.0"/>
      <color rgb="FF000000"/>
      <name val="Calibri"/>
    </font>
    <font>
      <b/>
      <sz val="10.0"/>
      <color rgb="FF000000"/>
      <name val="Calibri"/>
    </font>
    <font>
      <sz val="10.0"/>
      <color rgb="FF434343"/>
      <name val="Roboto"/>
    </font>
    <font>
      <sz val="12.0"/>
      <color rgb="FF000000"/>
      <name val="Calibri"/>
    </font>
    <font>
      <sz val="10.0"/>
      <color theme="1"/>
      <name val="Calibri"/>
    </font>
    <font>
      <b/>
      <sz val="10.0"/>
      <color rgb="FF000000"/>
      <name val="Arial"/>
    </font>
    <font>
      <sz val="10.0"/>
      <color theme="1"/>
      <name val="Arial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rgb="FF000000"/>
      <name val="Calibri"/>
    </font>
    <font>
      <sz val="11.0"/>
      <color theme="1"/>
      <name val="Calibri"/>
    </font>
    <font>
      <b/>
      <sz val="10.0"/>
      <color theme="1"/>
      <name val="Arial"/>
    </font>
    <font>
      <b/>
      <sz val="14.0"/>
      <color theme="1"/>
      <name val="Arial"/>
    </font>
    <font>
      <sz val="14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DE49A"/>
        <bgColor rgb="FFFDE49A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2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/>
      <right/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4" numFmtId="0" xfId="0" applyFont="1"/>
    <xf borderId="0" fillId="0" fontId="5" numFmtId="0" xfId="0" applyFont="1"/>
    <xf borderId="0" fillId="0" fontId="4" numFmtId="0" xfId="0" applyAlignment="1" applyFont="1">
      <alignment horizontal="left"/>
    </xf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/>
    </xf>
    <xf borderId="1" fillId="0" fontId="3" numFmtId="0" xfId="0" applyAlignment="1" applyBorder="1" applyFont="1">
      <alignment horizontal="center"/>
    </xf>
    <xf borderId="2" fillId="0" fontId="8" numFmtId="0" xfId="0" applyAlignment="1" applyBorder="1" applyFont="1">
      <alignment shrinkToFit="0" vertical="center" wrapText="1"/>
    </xf>
    <xf borderId="2" fillId="0" fontId="3" numFmtId="0" xfId="0" applyAlignment="1" applyBorder="1" applyFont="1">
      <alignment horizontal="center"/>
    </xf>
    <xf borderId="3" fillId="0" fontId="4" numFmtId="0" xfId="0" applyAlignment="1" applyBorder="1" applyFont="1">
      <alignment horizontal="center"/>
    </xf>
    <xf borderId="0" fillId="0" fontId="9" numFmtId="0" xfId="0" applyAlignment="1" applyFont="1">
      <alignment horizontal="center"/>
    </xf>
    <xf borderId="3" fillId="0" fontId="3" numFmtId="0" xfId="0" applyAlignment="1" applyBorder="1" applyFont="1">
      <alignment horizontal="center"/>
    </xf>
    <xf borderId="1" fillId="0" fontId="4" numFmtId="0" xfId="0" applyAlignment="1" applyBorder="1" applyFont="1">
      <alignment horizontal="center"/>
    </xf>
    <xf borderId="2" fillId="0" fontId="4" numFmtId="0" xfId="0" applyAlignment="1" applyBorder="1" applyFont="1">
      <alignment horizontal="center"/>
    </xf>
    <xf borderId="0" fillId="0" fontId="10" numFmtId="0" xfId="0" applyAlignment="1" applyFont="1">
      <alignment horizontal="center"/>
    </xf>
    <xf borderId="4" fillId="0" fontId="3" numFmtId="0" xfId="0" applyAlignment="1" applyBorder="1" applyFont="1">
      <alignment horizontal="center"/>
    </xf>
    <xf borderId="0" fillId="0" fontId="8" numFmtId="0" xfId="0" applyFont="1"/>
    <xf borderId="5" fillId="0" fontId="4" numFmtId="0" xfId="0" applyAlignment="1" applyBorder="1" applyFont="1">
      <alignment horizontal="center"/>
    </xf>
    <xf borderId="6" fillId="2" fontId="3" numFmtId="0" xfId="0" applyAlignment="1" applyBorder="1" applyFill="1" applyFont="1">
      <alignment horizontal="center"/>
    </xf>
    <xf borderId="6" fillId="2" fontId="9" numFmtId="0" xfId="0" applyAlignment="1" applyBorder="1" applyFont="1">
      <alignment horizontal="center"/>
    </xf>
    <xf borderId="6" fillId="2" fontId="3" numFmtId="0" xfId="0" applyBorder="1" applyFont="1"/>
    <xf borderId="7" fillId="2" fontId="3" numFmtId="0" xfId="0" applyAlignment="1" applyBorder="1" applyFont="1">
      <alignment horizontal="center"/>
    </xf>
    <xf borderId="8" fillId="2" fontId="3" numFmtId="0" xfId="0" applyAlignment="1" applyBorder="1" applyFont="1">
      <alignment horizontal="center"/>
    </xf>
    <xf borderId="7" fillId="2" fontId="4" numFmtId="0" xfId="0" applyAlignment="1" applyBorder="1" applyFont="1">
      <alignment horizontal="center"/>
    </xf>
    <xf borderId="6" fillId="2" fontId="4" numFmtId="0" xfId="0" applyAlignment="1" applyBorder="1" applyFont="1">
      <alignment horizontal="center"/>
    </xf>
    <xf borderId="8" fillId="2" fontId="4" numFmtId="0" xfId="0" applyAlignment="1" applyBorder="1" applyFont="1">
      <alignment horizontal="center"/>
    </xf>
    <xf borderId="6" fillId="2" fontId="10" numFmtId="0" xfId="0" applyAlignment="1" applyBorder="1" applyFont="1">
      <alignment horizontal="center"/>
    </xf>
    <xf borderId="0" fillId="0" fontId="8" numFmtId="0" xfId="0" applyAlignment="1" applyFont="1">
      <alignment shrinkToFit="0" vertical="center" wrapText="1"/>
    </xf>
    <xf borderId="5" fillId="0" fontId="3" numFmtId="0" xfId="0" applyAlignment="1" applyBorder="1" applyFont="1">
      <alignment horizontal="center"/>
    </xf>
    <xf borderId="4" fillId="0" fontId="4" numFmtId="0" xfId="0" applyAlignment="1" applyBorder="1" applyFont="1">
      <alignment horizontal="center"/>
    </xf>
    <xf borderId="9" fillId="0" fontId="3" numFmtId="0" xfId="0" applyAlignment="1" applyBorder="1" applyFont="1">
      <alignment horizontal="center"/>
    </xf>
    <xf borderId="10" fillId="0" fontId="8" numFmtId="0" xfId="0" applyAlignment="1" applyBorder="1" applyFont="1">
      <alignment shrinkToFit="0" vertical="center" wrapText="1"/>
    </xf>
    <xf borderId="10" fillId="0" fontId="3" numFmtId="0" xfId="0" applyAlignment="1" applyBorder="1" applyFont="1">
      <alignment horizontal="center"/>
    </xf>
    <xf borderId="11" fillId="0" fontId="4" numFmtId="0" xfId="0" applyAlignment="1" applyBorder="1" applyFont="1">
      <alignment horizontal="center"/>
    </xf>
    <xf borderId="12" fillId="2" fontId="3" numFmtId="0" xfId="0" applyAlignment="1" applyBorder="1" applyFont="1">
      <alignment horizontal="center"/>
    </xf>
    <xf borderId="13" fillId="2" fontId="3" numFmtId="0" xfId="0" applyAlignment="1" applyBorder="1" applyFont="1">
      <alignment horizontal="center"/>
    </xf>
    <xf borderId="14" fillId="2" fontId="3" numFmtId="0" xfId="0" applyAlignment="1" applyBorder="1" applyFont="1">
      <alignment horizontal="center"/>
    </xf>
    <xf borderId="12" fillId="2" fontId="4" numFmtId="0" xfId="0" applyAlignment="1" applyBorder="1" applyFont="1">
      <alignment horizontal="center"/>
    </xf>
    <xf borderId="13" fillId="2" fontId="4" numFmtId="0" xfId="0" applyAlignment="1" applyBorder="1" applyFont="1">
      <alignment horizontal="center"/>
    </xf>
    <xf borderId="14" fillId="2" fontId="4" numFmtId="0" xfId="0" applyAlignment="1" applyBorder="1" applyFont="1">
      <alignment horizontal="center"/>
    </xf>
    <xf borderId="2" fillId="0" fontId="8" numFmtId="0" xfId="0" applyBorder="1" applyFont="1"/>
    <xf borderId="10" fillId="0" fontId="3" numFmtId="0" xfId="0" applyBorder="1" applyFont="1"/>
    <xf borderId="0" fillId="0" fontId="1" numFmtId="0" xfId="0" applyAlignment="1" applyFont="1">
      <alignment horizontal="right"/>
    </xf>
    <xf borderId="10" fillId="0" fontId="1" numFmtId="0" xfId="0" applyAlignment="1" applyBorder="1" applyFont="1">
      <alignment horizontal="left"/>
    </xf>
    <xf borderId="10" fillId="0" fontId="1" numFmtId="0" xfId="0" applyBorder="1" applyFont="1"/>
    <xf borderId="0" fillId="0" fontId="11" numFmtId="0" xfId="0" applyFont="1"/>
    <xf borderId="0" fillId="0" fontId="1" numFmtId="0" xfId="0" applyAlignment="1" applyFont="1">
      <alignment horizontal="center"/>
    </xf>
    <xf borderId="0" fillId="0" fontId="12" numFmtId="0" xfId="0" applyFont="1"/>
    <xf borderId="1" fillId="0" fontId="1" numFmtId="0" xfId="0" applyBorder="1" applyFont="1"/>
    <xf borderId="3" fillId="0" fontId="1" numFmtId="0" xfId="0" applyBorder="1" applyFont="1"/>
    <xf borderId="0" fillId="0" fontId="1" numFmtId="0" xfId="0" applyAlignment="1" applyFont="1">
      <alignment horizontal="left"/>
    </xf>
    <xf borderId="9" fillId="0" fontId="1" numFmtId="0" xfId="0" applyAlignment="1" applyBorder="1" applyFont="1">
      <alignment horizontal="left"/>
    </xf>
    <xf borderId="4" fillId="0" fontId="1" numFmtId="0" xfId="0" applyBorder="1" applyFont="1"/>
    <xf borderId="5" fillId="0" fontId="1" numFmtId="0" xfId="0" applyBorder="1" applyFont="1"/>
    <xf borderId="2" fillId="0" fontId="1" numFmtId="0" xfId="0" applyAlignment="1" applyBorder="1" applyFont="1">
      <alignment horizontal="center"/>
    </xf>
    <xf borderId="11" fillId="0" fontId="1" numFmtId="0" xfId="0" applyBorder="1" applyFont="1"/>
    <xf borderId="15" fillId="3" fontId="1" numFmtId="0" xfId="0" applyAlignment="1" applyBorder="1" applyFill="1" applyFont="1">
      <alignment horizontal="left"/>
    </xf>
    <xf borderId="2" fillId="0" fontId="1" numFmtId="0" xfId="0" applyBorder="1" applyFont="1"/>
    <xf borderId="10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left"/>
    </xf>
    <xf borderId="7" fillId="3" fontId="1" numFmtId="0" xfId="0" applyAlignment="1" applyBorder="1" applyFont="1">
      <alignment horizontal="left"/>
    </xf>
    <xf borderId="2" fillId="0" fontId="1" numFmtId="0" xfId="0" applyAlignment="1" applyBorder="1" applyFont="1">
      <alignment horizontal="left"/>
    </xf>
    <xf borderId="9" fillId="0" fontId="1" numFmtId="0" xfId="0" applyBorder="1" applyFont="1"/>
    <xf borderId="0" fillId="0" fontId="1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15" fillId="4" fontId="1" numFmtId="0" xfId="0" applyAlignment="1" applyBorder="1" applyFill="1" applyFont="1">
      <alignment horizontal="left"/>
    </xf>
    <xf borderId="6" fillId="4" fontId="1" numFmtId="0" xfId="0" applyAlignment="1" applyBorder="1" applyFont="1">
      <alignment horizontal="left"/>
    </xf>
    <xf borderId="3" fillId="0" fontId="4" numFmtId="0" xfId="0" applyAlignment="1" applyBorder="1" applyFont="1">
      <alignment horizontal="center" readingOrder="0"/>
    </xf>
    <xf borderId="5" fillId="0" fontId="4" numFmtId="0" xfId="0" applyAlignment="1" applyBorder="1" applyFont="1">
      <alignment horizontal="center" readingOrder="0"/>
    </xf>
    <xf borderId="7" fillId="2" fontId="3" numFmtId="0" xfId="0" applyAlignment="1" applyBorder="1" applyFont="1">
      <alignment horizontal="center" readingOrder="0"/>
    </xf>
    <xf borderId="8" fillId="2" fontId="3" numFmtId="0" xfId="0" applyAlignment="1" applyBorder="1" applyFont="1">
      <alignment horizontal="center" readingOrder="0"/>
    </xf>
    <xf borderId="4" fillId="0" fontId="3" numFmtId="0" xfId="0" applyAlignment="1" applyBorder="1" applyFont="1">
      <alignment horizontal="center" readingOrder="0"/>
    </xf>
    <xf borderId="5" fillId="0" fontId="3" numFmtId="0" xfId="0" applyAlignment="1" applyBorder="1" applyFont="1">
      <alignment horizontal="center" readingOrder="0"/>
    </xf>
    <xf borderId="1" fillId="0" fontId="1" numFmtId="0" xfId="0" applyAlignment="1" applyBorder="1" applyFont="1">
      <alignment readingOrder="0"/>
    </xf>
    <xf borderId="3" fillId="0" fontId="1" numFmtId="0" xfId="0" applyAlignment="1" applyBorder="1" applyFont="1">
      <alignment readingOrder="0"/>
    </xf>
    <xf borderId="4" fillId="0" fontId="1" numFmtId="0" xfId="0" applyAlignment="1" applyBorder="1" applyFont="1">
      <alignment readingOrder="0"/>
    </xf>
    <xf borderId="5" fillId="0" fontId="1" numFmtId="0" xfId="0" applyAlignment="1" applyBorder="1" applyFont="1">
      <alignment readingOrder="0"/>
    </xf>
    <xf borderId="15" fillId="3" fontId="1" numFmtId="0" xfId="0" applyAlignment="1" applyBorder="1" applyFont="1">
      <alignment horizontal="left" readingOrder="0"/>
    </xf>
    <xf borderId="7" fillId="3" fontId="1" numFmtId="0" xfId="0" applyAlignment="1" applyBorder="1" applyFont="1">
      <alignment horizontal="left" readingOrder="0"/>
    </xf>
    <xf borderId="9" fillId="0" fontId="1" numFmtId="0" xfId="0" applyAlignment="1" applyBorder="1" applyFont="1">
      <alignment readingOrder="0"/>
    </xf>
    <xf borderId="11" fillId="0" fontId="1" numFmtId="0" xfId="0" applyAlignment="1" applyBorder="1" applyFont="1">
      <alignment readingOrder="0"/>
    </xf>
    <xf borderId="2" fillId="0" fontId="3" numFmtId="0" xfId="0" applyAlignment="1" applyBorder="1" applyFont="1">
      <alignment shrinkToFit="0" wrapText="1"/>
    </xf>
    <xf borderId="0" fillId="0" fontId="3" numFmtId="0" xfId="0" applyAlignment="1" applyFont="1">
      <alignment shrinkToFit="0" wrapText="1"/>
    </xf>
    <xf borderId="0" fillId="0" fontId="5" numFmtId="0" xfId="0" applyAlignment="1" applyFont="1">
      <alignment horizontal="center"/>
    </xf>
    <xf borderId="1" fillId="0" fontId="3" numFmtId="0" xfId="0" applyAlignment="1" applyBorder="1" applyFont="1">
      <alignment horizontal="center" readingOrder="0"/>
    </xf>
    <xf borderId="3" fillId="0" fontId="3" numFmtId="0" xfId="0" applyAlignment="1" applyBorder="1" applyFont="1">
      <alignment horizontal="center" readingOrder="0"/>
    </xf>
    <xf borderId="11" fillId="0" fontId="4" numFmtId="0" xfId="0" applyAlignment="1" applyBorder="1" applyFont="1">
      <alignment horizontal="center" readingOrder="0"/>
    </xf>
    <xf borderId="12" fillId="2" fontId="3" numFmtId="0" xfId="0" applyAlignment="1" applyBorder="1" applyFont="1">
      <alignment horizontal="center" readingOrder="0"/>
    </xf>
    <xf borderId="14" fillId="2" fontId="3" numFmtId="0" xfId="0" applyAlignment="1" applyBorder="1" applyFont="1">
      <alignment horizontal="center" readingOrder="0"/>
    </xf>
    <xf borderId="15" fillId="4" fontId="1" numFmtId="0" xfId="0" applyAlignment="1" applyBorder="1" applyFont="1">
      <alignment horizontal="left" readingOrder="0"/>
    </xf>
    <xf borderId="6" fillId="4" fontId="1" numFmtId="0" xfId="0" applyAlignment="1" applyBorder="1" applyFont="1">
      <alignment horizontal="left" readingOrder="0"/>
    </xf>
    <xf borderId="16" fillId="0" fontId="13" numFmtId="0" xfId="0" applyBorder="1" applyFont="1"/>
    <xf borderId="17" fillId="0" fontId="14" numFmtId="0" xfId="0" applyBorder="1" applyFont="1"/>
    <xf borderId="18" fillId="0" fontId="13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20" fillId="0" fontId="11" numFmtId="0" xfId="0" applyAlignment="1" applyBorder="1" applyFont="1">
      <alignment horizontal="center"/>
    </xf>
    <xf borderId="21" fillId="0" fontId="1" numFmtId="0" xfId="0" applyAlignment="1" applyBorder="1" applyFont="1">
      <alignment horizontal="center"/>
    </xf>
    <xf borderId="22" fillId="0" fontId="1" numFmtId="0" xfId="0" applyAlignment="1" applyBorder="1" applyFont="1">
      <alignment horizontal="center"/>
    </xf>
    <xf borderId="23" fillId="0" fontId="15" numFmtId="0" xfId="0" applyBorder="1" applyFont="1"/>
    <xf borderId="11" fillId="0" fontId="16" numFmtId="0" xfId="0" applyBorder="1" applyFont="1"/>
    <xf borderId="23" fillId="0" fontId="16" numFmtId="20" xfId="0" applyBorder="1" applyFont="1" applyNumberFormat="1"/>
    <xf borderId="23" fillId="0" fontId="16" numFmtId="0" xfId="0" applyBorder="1" applyFont="1"/>
    <xf borderId="23" fillId="0" fontId="15" numFmtId="0" xfId="0" applyAlignment="1" applyBorder="1" applyFont="1">
      <alignment horizontal="center" readingOrder="0"/>
    </xf>
    <xf borderId="24" fillId="0" fontId="17" numFmtId="0" xfId="0" applyAlignment="1" applyBorder="1" applyFont="1">
      <alignment horizontal="center"/>
    </xf>
    <xf borderId="22" fillId="0" fontId="15" numFmtId="0" xfId="0" applyBorder="1" applyFont="1"/>
    <xf borderId="21" fillId="0" fontId="16" numFmtId="0" xfId="0" applyBorder="1" applyFont="1"/>
    <xf borderId="22" fillId="0" fontId="16" numFmtId="20" xfId="0" applyBorder="1" applyFont="1" applyNumberFormat="1"/>
    <xf borderId="22" fillId="0" fontId="16" numFmtId="0" xfId="0" applyBorder="1" applyFont="1"/>
    <xf borderId="22" fillId="0" fontId="15" numFmtId="0" xfId="0" applyAlignment="1" applyBorder="1" applyFont="1">
      <alignment horizontal="center" readingOrder="0"/>
    </xf>
    <xf borderId="6" fillId="5" fontId="5" numFmtId="0" xfId="0" applyBorder="1" applyFill="1" applyFont="1"/>
    <xf borderId="6" fillId="5" fontId="1" numFmtId="0" xfId="0" applyBorder="1" applyFont="1"/>
    <xf borderId="22" fillId="0" fontId="15" numFmtId="0" xfId="0" applyAlignment="1" applyBorder="1" applyFont="1">
      <alignment horizontal="center"/>
    </xf>
    <xf borderId="22" fillId="0" fontId="15" numFmtId="20" xfId="0" applyBorder="1" applyFont="1" applyNumberFormat="1"/>
    <xf borderId="0" fillId="0" fontId="15" numFmtId="0" xfId="0" applyFont="1"/>
    <xf borderId="0" fillId="0" fontId="15" numFmtId="0" xfId="0" applyAlignment="1" applyFont="1">
      <alignment horizontal="center"/>
    </xf>
    <xf borderId="10" fillId="0" fontId="18" numFmtId="0" xfId="0" applyBorder="1" applyFont="1"/>
    <xf borderId="10" fillId="0" fontId="19" numFmtId="0" xfId="0" applyBorder="1" applyFont="1"/>
    <xf borderId="0" fillId="0" fontId="18" numFmtId="0" xfId="0" applyFont="1"/>
    <xf borderId="0" fillId="0" fontId="19" numFmtId="0" xfId="0" applyFont="1"/>
    <xf borderId="0" fillId="0" fontId="18" numFmtId="0" xfId="0" applyAlignment="1" applyFont="1">
      <alignment horizontal="center"/>
    </xf>
    <xf borderId="22" fillId="0" fontId="18" numFmtId="0" xfId="0" applyAlignment="1" applyBorder="1" applyFont="1">
      <alignment horizontal="left" vertical="center"/>
    </xf>
    <xf borderId="22" fillId="0" fontId="19" numFmtId="0" xfId="0" applyBorder="1" applyFont="1"/>
    <xf borderId="0" fillId="0" fontId="3" numFmtId="0" xfId="0" applyAlignment="1" applyFont="1">
      <alignment horizontal="right"/>
    </xf>
    <xf borderId="2" fillId="0" fontId="3" numFmtId="0" xfId="0" applyBorder="1" applyFont="1"/>
    <xf borderId="11" fillId="0" fontId="3" numFmtId="0" xfId="0" applyAlignment="1" applyBorder="1" applyFont="1">
      <alignment horizontal="center"/>
    </xf>
    <xf borderId="9" fillId="0" fontId="4" numFmtId="0" xfId="0" applyAlignment="1" applyBorder="1" applyFont="1">
      <alignment horizontal="center"/>
    </xf>
    <xf borderId="10" fillId="0" fontId="4" numFmtId="0" xfId="0" applyAlignment="1" applyBorder="1" applyFont="1">
      <alignment horizontal="center"/>
    </xf>
  </cellXfs>
  <cellStyles count="1">
    <cellStyle xfId="0" name="Normal" builtinId="0"/>
  </cellStyles>
  <dxfs count="3">
    <dxf>
      <font/>
      <fill>
        <patternFill patternType="solid">
          <fgColor rgb="FFD9F1F3"/>
          <bgColor rgb="FFD9F1F3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38"/>
    <col customWidth="1" min="2" max="2" width="20.38"/>
    <col customWidth="1" min="3" max="4" width="8.38"/>
    <col customWidth="1" min="5" max="5" width="9.88"/>
    <col customWidth="1" min="6" max="9" width="8.38"/>
    <col customWidth="1" min="10" max="10" width="5.88"/>
    <col customWidth="1" min="11" max="11" width="7.88"/>
    <col customWidth="1" min="12" max="13" width="13.38"/>
    <col customWidth="1" min="14" max="14" width="1.75"/>
    <col customWidth="1" min="15" max="15" width="11.38"/>
    <col customWidth="1" min="16" max="17" width="22.38"/>
    <col customWidth="1" min="18" max="18" width="6.88"/>
    <col customWidth="1" min="19" max="19" width="4.75"/>
    <col customWidth="1" min="20" max="20" width="8.38"/>
    <col customWidth="1" min="21" max="21" width="4.75"/>
    <col customWidth="1" min="22" max="22" width="8.38"/>
    <col customWidth="1" min="23" max="23" width="4.75"/>
    <col customWidth="1" min="24" max="24" width="8.38"/>
    <col customWidth="1" min="25" max="25" width="4.75"/>
    <col customWidth="1" min="26" max="26" width="8.38"/>
    <col customWidth="1" min="27" max="27" width="4.75"/>
    <col customWidth="1" min="28" max="28" width="8.38"/>
    <col customWidth="1" min="29" max="29" width="4.75"/>
    <col customWidth="1" min="30" max="30" width="8.38"/>
    <col customWidth="1" min="31" max="31" width="4.75"/>
    <col customWidth="1" min="32" max="32" width="8.38"/>
    <col customWidth="1" min="33" max="33" width="4.75"/>
    <col customWidth="1" min="34" max="37" width="8.38"/>
  </cols>
  <sheetData>
    <row r="1" ht="12.7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ht="12.75" customHeight="1">
      <c r="A2" s="1"/>
      <c r="B2" s="3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ht="12.75" customHeight="1">
      <c r="A3" s="1"/>
      <c r="B3" s="3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ht="12.75" customHeight="1">
      <c r="A5" s="4"/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H5" s="5" t="s">
        <v>8</v>
      </c>
      <c r="J5" s="5" t="s">
        <v>9</v>
      </c>
      <c r="K5" s="6" t="s">
        <v>10</v>
      </c>
      <c r="L5" s="7"/>
      <c r="M5" s="8"/>
      <c r="N5" s="4"/>
      <c r="O5" s="4"/>
      <c r="P5" s="7"/>
      <c r="Q5" s="3"/>
      <c r="R5" s="5" t="s">
        <v>11</v>
      </c>
      <c r="S5" s="5"/>
      <c r="T5" s="5" t="s">
        <v>12</v>
      </c>
      <c r="U5" s="5"/>
      <c r="V5" s="5"/>
      <c r="W5" s="5"/>
      <c r="X5" s="5" t="s">
        <v>13</v>
      </c>
      <c r="Y5" s="5"/>
      <c r="Z5" s="5"/>
      <c r="AA5" s="5"/>
      <c r="AB5" s="5" t="s">
        <v>14</v>
      </c>
      <c r="AC5" s="5"/>
      <c r="AD5" s="5"/>
      <c r="AE5" s="9"/>
      <c r="AF5" s="9" t="s">
        <v>15</v>
      </c>
      <c r="AG5" s="5"/>
      <c r="AH5" s="9" t="s">
        <v>16</v>
      </c>
      <c r="AJ5" s="10"/>
      <c r="AK5" s="5" t="s">
        <v>17</v>
      </c>
    </row>
    <row r="6" ht="12.75" customHeight="1">
      <c r="A6" s="11" t="s">
        <v>18</v>
      </c>
      <c r="B6" s="12" t="s">
        <v>19</v>
      </c>
      <c r="C6" s="13">
        <f>IF(OR(A6="",B6=""),"",COUNTIFS(M6:M11,A6,AE6:AE11,"&gt;=0")+COUNTIFS(O6:O11,A6,AG6:AG11,"&gt;=0"))</f>
        <v>0</v>
      </c>
      <c r="D6" s="13" t="str">
        <f>IF(OR(C6="",C6=0),"",COUNTIF(AJ6:AJ11,A6))</f>
        <v/>
      </c>
      <c r="E6" s="13" t="str">
        <f t="shared" ref="E6:E9" si="1">IF(OR(C6="",C6=0),"",C6-D6)</f>
        <v/>
      </c>
      <c r="F6" s="13" t="str">
        <f>IF(OR(C6="",C6=0),"",SUMIFS(AE6:AE11,M6:M11,A6)+SUMIFS(AG6:AG11,O6:O11,A6))</f>
        <v/>
      </c>
      <c r="G6" s="13" t="str">
        <f>IF(OR(C6="",C6=0),"",SUMIFS(AG6:AG11,M6:M11,A6)+SUMIFS(AE6:AE11,O6:O11,A6))</f>
        <v/>
      </c>
      <c r="H6" s="13" t="str">
        <f>IF(OR(C6="",C6=0),"",SUMIFS(AH6:AH11,M6:M11,A6)+SUMIFS(AI6:AI11,O6:O11,A6))</f>
        <v/>
      </c>
      <c r="I6" s="13" t="str">
        <f>IF(OR(C6="",C6=0),"",SUMIFS(AI6:AI11,M6:M11,A6)+SUMIFS(AH6:AH11,O6:O11,A6))</f>
        <v/>
      </c>
      <c r="J6" s="13">
        <f t="shared" ref="J6:J9" si="2">IFERROR(H6-I6,"")</f>
        <v>0</v>
      </c>
      <c r="K6" s="14"/>
      <c r="L6" s="7" t="s">
        <v>20</v>
      </c>
      <c r="M6" s="4" t="s">
        <v>18</v>
      </c>
      <c r="N6" s="4" t="s">
        <v>21</v>
      </c>
      <c r="O6" s="15" t="s">
        <v>22</v>
      </c>
      <c r="P6" s="3" t="str">
        <f t="array" ref="P6">IFERROR(IF(M6&lt;&gt;"",INDEX(B6:B9,MATCH(M6,A6:A9,0))&amp;"",""),"")</f>
        <v>Karl Mattias Pedai</v>
      </c>
      <c r="Q6" s="3" t="str">
        <f t="array" ref="Q6">IFERROR(IF(O6&lt;&gt;"",INDEX(B6:B9,MATCH(O6,A6:A9,0))&amp;"",""),"")</f>
        <v/>
      </c>
      <c r="R6" s="4" t="str">
        <f>IF(S6="",VLOOKUP(L6,Ajakava!D:G,4,FALSE),"")</f>
        <v>#N/A</v>
      </c>
      <c r="S6" s="11"/>
      <c r="T6" s="13" t="s">
        <v>23</v>
      </c>
      <c r="U6" s="16"/>
      <c r="V6" s="4"/>
      <c r="W6" s="11"/>
      <c r="X6" s="13" t="s">
        <v>23</v>
      </c>
      <c r="Y6" s="16"/>
      <c r="Z6" s="4"/>
      <c r="AA6" s="11"/>
      <c r="AB6" s="13" t="s">
        <v>23</v>
      </c>
      <c r="AC6" s="16"/>
      <c r="AD6" s="4"/>
      <c r="AE6" s="17" t="str">
        <f t="shared" ref="AE6:AE11" si="3">IF(AND(S6&lt;&gt;"",U6&lt;&gt;""),IF(S6&gt;U6,1,0)+IF(W6&gt;Y6,1,0)+IF(AA6&gt;AC6,1,0),"")</f>
        <v/>
      </c>
      <c r="AF6" s="18" t="s">
        <v>23</v>
      </c>
      <c r="AG6" s="14" t="str">
        <f t="shared" ref="AG6:AG11" si="4">IF(AND(S6&lt;&gt;"",U6&lt;&gt;""),IF(U6&gt;S6,1,0)+IF(Y6&gt;W6,1,0)+IF(AC6&gt;AA6,1,0),"")</f>
        <v/>
      </c>
      <c r="AH6" s="19" t="str">
        <f t="shared" ref="AH6:AH11" si="5">IF(AND(S6&gt;=0,S6&lt;&gt;""),S6+W6+AA6,"")</f>
        <v/>
      </c>
      <c r="AI6" s="19" t="str">
        <f t="shared" ref="AI6:AI11" si="6">IF(AND(U6&gt;=0,U6&lt;&gt;""),U6+Y6+AC6,"")</f>
        <v/>
      </c>
      <c r="AJ6" s="19" t="str">
        <f t="shared" ref="AJ6:AJ11" si="7">IF(AND(S6&lt;&gt;"",U6&lt;&gt;""),IF(AE6&gt;AG6,M6,O6),"")</f>
        <v/>
      </c>
      <c r="AK6" s="3" t="str">
        <f t="array" ref="AK6">IFERROR(INDEX(B6:B9,MATCH(AJ6,A6:A9,0))&amp;"","")</f>
        <v/>
      </c>
    </row>
    <row r="7" ht="12.75" customHeight="1">
      <c r="A7" s="20" t="s">
        <v>24</v>
      </c>
      <c r="B7" s="21" t="s">
        <v>25</v>
      </c>
      <c r="C7" s="4">
        <f>IF(OR(A7="",B7=""),"",COUNTIFS(M6:M11,A7,AE6:AE11,"&gt;=0")+COUNTIFS(O6:O11,A7,AG6:AG11,"&gt;=0"))</f>
        <v>0</v>
      </c>
      <c r="D7" s="4" t="str">
        <f>IF(OR(C7="",C7=0),"",COUNTIF(AJ6:AJ11,A7))</f>
        <v/>
      </c>
      <c r="E7" s="4" t="str">
        <f t="shared" si="1"/>
        <v/>
      </c>
      <c r="F7" s="4" t="str">
        <f>IF(OR(C7="",C7=0),"",SUMIFS(AE6:AE11,M6:M11,A7)+SUMIFS(AG6:AG11,O6:O11,A7))</f>
        <v/>
      </c>
      <c r="G7" s="4" t="str">
        <f>IF(OR(C7="",C7=0),"",SUMIFS(AG6:AG11,M6:M11,A7)+SUMIFS(AE6:AE11,O6:O11,A7))</f>
        <v/>
      </c>
      <c r="H7" s="4" t="str">
        <f>IF(OR(C7="",C7=0),"",SUMIFS(AH6:AH11,M6:M11,A7)+SUMIFS(AI6:AI11,O6:O11,A7))</f>
        <v/>
      </c>
      <c r="I7" s="4" t="str">
        <f>IF(OR(C7="",C7=0),"",SUMIFS(AI6:AI11,M6:M11,A7)+SUMIFS(AH6:AH11,O6:O11,A7))</f>
        <v/>
      </c>
      <c r="J7" s="4">
        <f t="shared" si="2"/>
        <v>0</v>
      </c>
      <c r="K7" s="22"/>
      <c r="L7" s="7" t="s">
        <v>26</v>
      </c>
      <c r="M7" s="23" t="s">
        <v>24</v>
      </c>
      <c r="N7" s="23" t="s">
        <v>21</v>
      </c>
      <c r="O7" s="24" t="s">
        <v>27</v>
      </c>
      <c r="P7" s="25" t="str">
        <f t="array" ref="P7">IFERROR(IF(M7&lt;&gt;"",INDEX(B6:B9,MATCH(M7,A6:A9,0))&amp;"",""),"")</f>
        <v>Hendrik Ella</v>
      </c>
      <c r="Q7" s="25" t="str">
        <f t="array" ref="Q7">IFERROR(IF(O7&lt;&gt;"",INDEX(B6:B9,MATCH(O7,A6:A9,0))&amp;"",""),"")</f>
        <v>Ellikar Eensalu</v>
      </c>
      <c r="R7" s="4">
        <f>IF(S7="",VLOOKUP(L7,Ajakava!D:G,4,FALSE),"")</f>
        <v>1</v>
      </c>
      <c r="S7" s="26"/>
      <c r="T7" s="23" t="s">
        <v>23</v>
      </c>
      <c r="U7" s="27"/>
      <c r="V7" s="23"/>
      <c r="W7" s="26"/>
      <c r="X7" s="23" t="s">
        <v>23</v>
      </c>
      <c r="Y7" s="27"/>
      <c r="Z7" s="23"/>
      <c r="AA7" s="26"/>
      <c r="AB7" s="23" t="s">
        <v>23</v>
      </c>
      <c r="AC7" s="27"/>
      <c r="AD7" s="23"/>
      <c r="AE7" s="28" t="str">
        <f t="shared" si="3"/>
        <v/>
      </c>
      <c r="AF7" s="29" t="s">
        <v>23</v>
      </c>
      <c r="AG7" s="30" t="str">
        <f t="shared" si="4"/>
        <v/>
      </c>
      <c r="AH7" s="31" t="str">
        <f t="shared" si="5"/>
        <v/>
      </c>
      <c r="AI7" s="31" t="str">
        <f t="shared" si="6"/>
        <v/>
      </c>
      <c r="AJ7" s="31" t="str">
        <f t="shared" si="7"/>
        <v/>
      </c>
      <c r="AK7" s="25" t="str">
        <f t="array" ref="AK7">IFERROR(INDEX(B6:B9,MATCH(AJ7,A6:A9,0))&amp;"","")</f>
        <v/>
      </c>
    </row>
    <row r="8" ht="12.75" customHeight="1">
      <c r="A8" s="20" t="s">
        <v>27</v>
      </c>
      <c r="B8" s="32" t="s">
        <v>28</v>
      </c>
      <c r="C8" s="4">
        <f>IF(OR(A8="",B8=""),"",COUNTIFS(M6:M11,A8,AE6:AE11,"&gt;=0")+COUNTIFS(O6:O11,A8,AG6:AG11,"&gt;=0"))</f>
        <v>0</v>
      </c>
      <c r="D8" s="4" t="str">
        <f>IF(OR(C8="",C8=0),"",COUNTIF(AJ6:AJ11,A8))</f>
        <v/>
      </c>
      <c r="E8" s="4" t="str">
        <f t="shared" si="1"/>
        <v/>
      </c>
      <c r="F8" s="4" t="str">
        <f>IF(OR(C8="",C8=0),"",SUMIFS(AE6:AE11,M6:M11,A8)+SUMIFS(AG6:AG11,O6:O11,A8))</f>
        <v/>
      </c>
      <c r="G8" s="4" t="str">
        <f>IF(OR(C8="",C8=0),"",SUMIFS(AG6:AG11,M6:M11,A8)+SUMIFS(AE6:AE11,O6:O11,A8))</f>
        <v/>
      </c>
      <c r="H8" s="4" t="str">
        <f>IF(OR(C8="",C8=0),"",SUMIFS(AH6:AH11,M6:M11,A8)+SUMIFS(AI6:AI11,O6:O11,A8))</f>
        <v/>
      </c>
      <c r="I8" s="4" t="str">
        <f>IF(OR(C8="",C8=0),"",SUMIFS(AI6:AI11,M6:M11,A8)+SUMIFS(AH6:AH11,O6:O11,A8))</f>
        <v/>
      </c>
      <c r="J8" s="4">
        <f t="shared" si="2"/>
        <v>0</v>
      </c>
      <c r="K8" s="22"/>
      <c r="L8" s="7" t="s">
        <v>29</v>
      </c>
      <c r="M8" s="4" t="s">
        <v>18</v>
      </c>
      <c r="N8" s="4" t="s">
        <v>21</v>
      </c>
      <c r="O8" s="15" t="s">
        <v>27</v>
      </c>
      <c r="P8" s="3" t="str">
        <f t="array" ref="P8">IFERROR(IF(M8&lt;&gt;"",INDEX(B6:B9,MATCH(M8,A6:A9,0))&amp;"",""),"")</f>
        <v>Karl Mattias Pedai</v>
      </c>
      <c r="Q8" s="3" t="str">
        <f t="array" ref="Q8">IFERROR(IF(O8&lt;&gt;"",INDEX(B6:B9,MATCH(O8,A6:A9,0))&amp;"",""),"")</f>
        <v>Ellikar Eensalu</v>
      </c>
      <c r="R8" s="4">
        <f>IF(S8="",VLOOKUP(L8,Ajakava!D:G,4,FALSE),"")</f>
        <v>5</v>
      </c>
      <c r="S8" s="20"/>
      <c r="T8" s="4" t="s">
        <v>23</v>
      </c>
      <c r="U8" s="33"/>
      <c r="V8" s="4"/>
      <c r="W8" s="20"/>
      <c r="X8" s="4" t="s">
        <v>23</v>
      </c>
      <c r="Y8" s="33"/>
      <c r="Z8" s="4"/>
      <c r="AA8" s="20"/>
      <c r="AB8" s="4" t="s">
        <v>23</v>
      </c>
      <c r="AC8" s="33"/>
      <c r="AD8" s="4"/>
      <c r="AE8" s="34" t="str">
        <f t="shared" si="3"/>
        <v/>
      </c>
      <c r="AF8" s="5" t="s">
        <v>23</v>
      </c>
      <c r="AG8" s="22" t="str">
        <f t="shared" si="4"/>
        <v/>
      </c>
      <c r="AH8" s="19" t="str">
        <f t="shared" si="5"/>
        <v/>
      </c>
      <c r="AI8" s="19" t="str">
        <f t="shared" si="6"/>
        <v/>
      </c>
      <c r="AJ8" s="19" t="str">
        <f t="shared" si="7"/>
        <v/>
      </c>
      <c r="AK8" s="3" t="str">
        <f t="array" ref="AK8">IFERROR(INDEX(B6:B9,MATCH(AJ8,A6:A9,0))&amp;"","")</f>
        <v/>
      </c>
    </row>
    <row r="9" ht="12.75" customHeight="1">
      <c r="A9" s="35" t="s">
        <v>22</v>
      </c>
      <c r="B9" s="36"/>
      <c r="C9" s="37" t="str">
        <f>IF(OR(A9="",B9=""),"",COUNTIFS(M6:M11,A9,AE6:AE11,"&gt;=0")+COUNTIFS(O6:O11,A9,AG6:AG11,"&gt;=0"))</f>
        <v/>
      </c>
      <c r="D9" s="37" t="str">
        <f>IF(OR(C9="",C9=0),"",COUNTIF(AJ6:AJ11,A9))</f>
        <v/>
      </c>
      <c r="E9" s="37" t="str">
        <f t="shared" si="1"/>
        <v/>
      </c>
      <c r="F9" s="37" t="str">
        <f>IF(OR(C9="",C9=0),"",SUMIFS(AE6:AE11,M6:M11,A9)+SUMIFS(AG6:AG11,O6:O11,A9))</f>
        <v/>
      </c>
      <c r="G9" s="37" t="str">
        <f>IF(OR(C9="",C9=0),"",SUMIFS(AG6:AG11,M6:M11,A9)+SUMIFS(AE6:AE11,O6:O11,A9))</f>
        <v/>
      </c>
      <c r="H9" s="37" t="str">
        <f>IF(OR(C9="",C9=0),"",SUMIFS(AH6:AH11,M6:M11,A9)+SUMIFS(AI6:AI11,O6:O11,A9))</f>
        <v/>
      </c>
      <c r="I9" s="37" t="str">
        <f>IF(OR(C9="",C9=0),"",SUMIFS(AI6:AI11,M6:M11,A9)+SUMIFS(AH6:AH11,O6:O11,A9))</f>
        <v/>
      </c>
      <c r="J9" s="37">
        <f t="shared" si="2"/>
        <v>0</v>
      </c>
      <c r="K9" s="38"/>
      <c r="L9" s="7" t="s">
        <v>30</v>
      </c>
      <c r="M9" s="23" t="s">
        <v>24</v>
      </c>
      <c r="N9" s="23" t="s">
        <v>21</v>
      </c>
      <c r="O9" s="24" t="s">
        <v>22</v>
      </c>
      <c r="P9" s="25" t="str">
        <f t="array" ref="P9">IFERROR(IF(M9&lt;&gt;"",INDEX(B6:B9,MATCH(M9,A6:A9,0))&amp;"",""),"")</f>
        <v>Hendrik Ella</v>
      </c>
      <c r="Q9" s="25" t="str">
        <f t="array" ref="Q9">IFERROR(IF(O9&lt;&gt;"",INDEX(B6:B9,MATCH(O9,A6:A9,0))&amp;"",""),"")</f>
        <v/>
      </c>
      <c r="R9" s="4" t="str">
        <f>IF(S9="",VLOOKUP(L9,Ajakava!D:G,4,FALSE),"")</f>
        <v>#N/A</v>
      </c>
      <c r="S9" s="26"/>
      <c r="T9" s="23" t="s">
        <v>23</v>
      </c>
      <c r="U9" s="27"/>
      <c r="V9" s="23"/>
      <c r="W9" s="26"/>
      <c r="X9" s="23" t="s">
        <v>23</v>
      </c>
      <c r="Y9" s="27"/>
      <c r="Z9" s="23"/>
      <c r="AA9" s="26"/>
      <c r="AB9" s="23" t="s">
        <v>23</v>
      </c>
      <c r="AC9" s="27"/>
      <c r="AD9" s="23"/>
      <c r="AE9" s="28" t="str">
        <f t="shared" si="3"/>
        <v/>
      </c>
      <c r="AF9" s="29" t="s">
        <v>23</v>
      </c>
      <c r="AG9" s="30" t="str">
        <f t="shared" si="4"/>
        <v/>
      </c>
      <c r="AH9" s="31" t="str">
        <f t="shared" si="5"/>
        <v/>
      </c>
      <c r="AI9" s="31" t="str">
        <f t="shared" si="6"/>
        <v/>
      </c>
      <c r="AJ9" s="31" t="str">
        <f t="shared" si="7"/>
        <v/>
      </c>
      <c r="AK9" s="25" t="str">
        <f t="array" ref="AK9">IFERROR(INDEX(B6:B9,MATCH(AJ9,A6:A9,0))&amp;"","")</f>
        <v/>
      </c>
    </row>
    <row r="10" ht="12.75" customHeight="1">
      <c r="A10" s="4"/>
      <c r="B10" s="3"/>
      <c r="C10" s="4"/>
      <c r="D10" s="4"/>
      <c r="E10" s="4"/>
      <c r="F10" s="4" t="str">
        <f>IF(OR(C10="",C10=0),"",SUMIFS(AE6:AE15,M6:M15,A10)+SUMIFS(AG6:AG15,O6:O15,A10))</f>
        <v/>
      </c>
      <c r="G10" s="4" t="str">
        <f>IF(OR(C10="",C10=0),"",SUMIFS(AG6:AG15,M6:M15,A10)+SUMIFS(AE6:AE15,O6:O15,A10))</f>
        <v/>
      </c>
      <c r="H10" s="4"/>
      <c r="I10" s="4"/>
      <c r="J10" s="4"/>
      <c r="K10" s="5"/>
      <c r="L10" s="7" t="s">
        <v>31</v>
      </c>
      <c r="M10" s="4" t="s">
        <v>18</v>
      </c>
      <c r="N10" s="4" t="s">
        <v>21</v>
      </c>
      <c r="O10" s="15" t="s">
        <v>24</v>
      </c>
      <c r="P10" s="3" t="str">
        <f t="array" ref="P10">IFERROR(IF(M10&lt;&gt;"",INDEX(B6:B9,MATCH(M10,A6:A9,0))&amp;"",""),"")</f>
        <v>Karl Mattias Pedai</v>
      </c>
      <c r="Q10" s="3" t="str">
        <f t="array" ref="Q10">IFERROR(IF(O10&lt;&gt;"",INDEX(B6:B9,MATCH(O10,A6:A9,0))&amp;"",""),"")</f>
        <v>Hendrik Ella</v>
      </c>
      <c r="R10" s="4">
        <f>IF(S10="",VLOOKUP(L10,Ajakava!D:G,4,FALSE),"")</f>
        <v>6</v>
      </c>
      <c r="S10" s="20"/>
      <c r="T10" s="4" t="s">
        <v>23</v>
      </c>
      <c r="U10" s="33"/>
      <c r="V10" s="4"/>
      <c r="W10" s="20"/>
      <c r="X10" s="4" t="s">
        <v>23</v>
      </c>
      <c r="Y10" s="33"/>
      <c r="Z10" s="4"/>
      <c r="AA10" s="20"/>
      <c r="AB10" s="4" t="s">
        <v>23</v>
      </c>
      <c r="AC10" s="33"/>
      <c r="AD10" s="4"/>
      <c r="AE10" s="34" t="str">
        <f t="shared" si="3"/>
        <v/>
      </c>
      <c r="AF10" s="5" t="s">
        <v>23</v>
      </c>
      <c r="AG10" s="22" t="str">
        <f t="shared" si="4"/>
        <v/>
      </c>
      <c r="AH10" s="19" t="str">
        <f t="shared" si="5"/>
        <v/>
      </c>
      <c r="AI10" s="19" t="str">
        <f t="shared" si="6"/>
        <v/>
      </c>
      <c r="AJ10" s="19" t="str">
        <f t="shared" si="7"/>
        <v/>
      </c>
      <c r="AK10" s="3" t="str">
        <f t="array" ref="AK10">IFERROR(INDEX(B6:B9,MATCH(AJ10,A6:A9,0))&amp;"","")</f>
        <v/>
      </c>
    </row>
    <row r="11" ht="12.75" customHeight="1">
      <c r="A11" s="4"/>
      <c r="B11" s="3"/>
      <c r="C11" s="4"/>
      <c r="D11" s="4"/>
      <c r="E11" s="4"/>
      <c r="F11" s="4"/>
      <c r="G11" s="4"/>
      <c r="H11" s="4"/>
      <c r="I11" s="4"/>
      <c r="J11" s="4"/>
      <c r="K11" s="5"/>
      <c r="L11" s="7" t="s">
        <v>32</v>
      </c>
      <c r="M11" s="23" t="s">
        <v>27</v>
      </c>
      <c r="N11" s="23" t="s">
        <v>21</v>
      </c>
      <c r="O11" s="24" t="s">
        <v>22</v>
      </c>
      <c r="P11" s="25" t="str">
        <f t="array" ref="P11">IFERROR(IF(M11&lt;&gt;"",INDEX(B6:B9,MATCH(M11,A6:A9,0))&amp;"",""),"")</f>
        <v>Ellikar Eensalu</v>
      </c>
      <c r="Q11" s="25" t="str">
        <f t="array" ref="Q11">IFERROR(IF(O11&lt;&gt;"",INDEX(B6:B9,MATCH(O11,A6:A9,0))&amp;"",""),"")</f>
        <v/>
      </c>
      <c r="R11" s="4" t="str">
        <f>IF(S11="",VLOOKUP(L11,Ajakava!D:G,4,FALSE),"")</f>
        <v>#N/A</v>
      </c>
      <c r="S11" s="39"/>
      <c r="T11" s="40" t="s">
        <v>23</v>
      </c>
      <c r="U11" s="41"/>
      <c r="V11" s="23"/>
      <c r="W11" s="39"/>
      <c r="X11" s="40" t="s">
        <v>23</v>
      </c>
      <c r="Y11" s="41"/>
      <c r="Z11" s="23"/>
      <c r="AA11" s="39"/>
      <c r="AB11" s="40" t="s">
        <v>23</v>
      </c>
      <c r="AC11" s="41"/>
      <c r="AD11" s="23"/>
      <c r="AE11" s="42" t="str">
        <f t="shared" si="3"/>
        <v/>
      </c>
      <c r="AF11" s="43" t="s">
        <v>23</v>
      </c>
      <c r="AG11" s="44" t="str">
        <f t="shared" si="4"/>
        <v/>
      </c>
      <c r="AH11" s="31" t="str">
        <f t="shared" si="5"/>
        <v/>
      </c>
      <c r="AI11" s="31" t="str">
        <f t="shared" si="6"/>
        <v/>
      </c>
      <c r="AJ11" s="31" t="str">
        <f t="shared" si="7"/>
        <v/>
      </c>
      <c r="AK11" s="25" t="str">
        <f t="array" ref="AK11">IFERROR(INDEX(B6:B9,MATCH(AJ11,A6:A9,0))&amp;"","")</f>
        <v/>
      </c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ht="12.75" customHeight="1">
      <c r="A14" s="4"/>
      <c r="B14" s="5" t="s">
        <v>33</v>
      </c>
      <c r="C14" s="5" t="s">
        <v>4</v>
      </c>
      <c r="D14" s="5" t="s">
        <v>5</v>
      </c>
      <c r="E14" s="5" t="s">
        <v>6</v>
      </c>
      <c r="F14" s="5" t="s">
        <v>7</v>
      </c>
      <c r="H14" s="5" t="s">
        <v>8</v>
      </c>
      <c r="J14" s="5" t="s">
        <v>9</v>
      </c>
      <c r="K14" s="6" t="s">
        <v>10</v>
      </c>
      <c r="L14" s="7"/>
      <c r="M14" s="8"/>
      <c r="N14" s="4"/>
      <c r="O14" s="4"/>
      <c r="P14" s="7"/>
      <c r="Q14" s="3"/>
      <c r="R14" s="5" t="s">
        <v>11</v>
      </c>
      <c r="S14" s="5"/>
      <c r="T14" s="5" t="s">
        <v>12</v>
      </c>
      <c r="U14" s="5"/>
      <c r="V14" s="5"/>
      <c r="W14" s="5"/>
      <c r="X14" s="5" t="s">
        <v>13</v>
      </c>
      <c r="Y14" s="5"/>
      <c r="Z14" s="5"/>
      <c r="AA14" s="5"/>
      <c r="AB14" s="5" t="s">
        <v>14</v>
      </c>
      <c r="AC14" s="5"/>
      <c r="AD14" s="5"/>
      <c r="AE14" s="9"/>
      <c r="AF14" s="9" t="s">
        <v>15</v>
      </c>
      <c r="AG14" s="5"/>
      <c r="AH14" s="9" t="s">
        <v>16</v>
      </c>
      <c r="AJ14" s="10"/>
      <c r="AK14" s="5" t="s">
        <v>17</v>
      </c>
    </row>
    <row r="15" ht="12.75" customHeight="1">
      <c r="A15" s="11" t="s">
        <v>18</v>
      </c>
      <c r="B15" s="45" t="s">
        <v>34</v>
      </c>
      <c r="C15" s="13">
        <f>IF(OR(A15="",B15=""),"",COUNTIFS(M15:M20,A15,AE15:AE20,"&gt;=0")+COUNTIFS(O15:O20,A15,AG15:AG20,"&gt;=0"))</f>
        <v>0</v>
      </c>
      <c r="D15" s="13" t="str">
        <f>IF(OR(C15="",C15=0),"",COUNTIF(AJ15:AJ20,A15))</f>
        <v/>
      </c>
      <c r="E15" s="13" t="str">
        <f t="shared" ref="E15:E18" si="8">IF(OR(C15="",C15=0),"",C15-D15)</f>
        <v/>
      </c>
      <c r="F15" s="13" t="str">
        <f>IF(OR(C15="",C15=0),"",SUMIFS(AE15:AE20,M15:M20,A15)+SUMIFS(AG15:AG20,O15:O20,A15))</f>
        <v/>
      </c>
      <c r="G15" s="13" t="str">
        <f>IF(OR(C15="",C15=0),"",SUMIFS(AG15:AG20,M15:M20,A15)+SUMIFS(AE15:AE20,O15:O20,A15))</f>
        <v/>
      </c>
      <c r="H15" s="13" t="str">
        <f>IF(OR(C15="",C15=0),"",SUMIFS(AH15:AH20,M15:M20,A15)+SUMIFS(AI15:AI20,O15:O20,A15))</f>
        <v/>
      </c>
      <c r="I15" s="13" t="str">
        <f>IF(OR(C15="",C15=0),"",SUMIFS(AI15:AI20,M15:M20,A15)+SUMIFS(AH15:AH20,O15:O20,A15))</f>
        <v/>
      </c>
      <c r="J15" s="13">
        <f t="shared" ref="J15:J18" si="9">IFERROR(H15-I15,"")</f>
        <v>0</v>
      </c>
      <c r="K15" s="14"/>
      <c r="L15" s="7" t="s">
        <v>35</v>
      </c>
      <c r="M15" s="4" t="s">
        <v>18</v>
      </c>
      <c r="N15" s="4" t="s">
        <v>21</v>
      </c>
      <c r="O15" s="15" t="s">
        <v>22</v>
      </c>
      <c r="P15" s="3" t="str">
        <f t="array" ref="P15">IFERROR(IF(M15&lt;&gt;"",INDEX(B15:B18,MATCH(M15,A15:A18,0))&amp;"",""),"")</f>
        <v>Evor Eensalu</v>
      </c>
      <c r="Q15" s="3" t="str">
        <f t="array" ref="Q15">IFERROR(IF(O15&lt;&gt;"",INDEX(B15:B18,MATCH(O15,A15:A18,0))&amp;"",""),"")</f>
        <v/>
      </c>
      <c r="R15" s="4" t="str">
        <f>IF(S15="",VLOOKUP(L15,Ajakava!D:G,4,FALSE),"")</f>
        <v>#N/A</v>
      </c>
      <c r="S15" s="11"/>
      <c r="T15" s="13" t="s">
        <v>23</v>
      </c>
      <c r="U15" s="16"/>
      <c r="V15" s="4"/>
      <c r="W15" s="11"/>
      <c r="X15" s="13" t="s">
        <v>23</v>
      </c>
      <c r="Y15" s="16"/>
      <c r="Z15" s="4"/>
      <c r="AA15" s="11"/>
      <c r="AB15" s="13" t="s">
        <v>23</v>
      </c>
      <c r="AC15" s="16"/>
      <c r="AD15" s="4"/>
      <c r="AE15" s="17" t="str">
        <f t="shared" ref="AE15:AE20" si="10">IF(AND(S15&lt;&gt;"",U15&lt;&gt;""),IF(S15&gt;U15,1,0)+IF(W15&gt;Y15,1,0)+IF(AA15&gt;AC15,1,0),"")</f>
        <v/>
      </c>
      <c r="AF15" s="18" t="s">
        <v>23</v>
      </c>
      <c r="AG15" s="14" t="str">
        <f t="shared" ref="AG15:AG20" si="11">IF(AND(S15&lt;&gt;"",U15&lt;&gt;""),IF(U15&gt;S15,1,0)+IF(Y15&gt;W15,1,0)+IF(AC15&gt;AA15,1,0),"")</f>
        <v/>
      </c>
      <c r="AH15" s="19" t="str">
        <f t="shared" ref="AH15:AH20" si="12">IF(AND(S15&gt;=0,S15&lt;&gt;""),S15+W15+AA15,"")</f>
        <v/>
      </c>
      <c r="AI15" s="19" t="str">
        <f t="shared" ref="AI15:AI20" si="13">IF(AND(U15&gt;=0,U15&lt;&gt;""),U15+Y15+AC15,"")</f>
        <v/>
      </c>
      <c r="AJ15" s="19" t="str">
        <f t="shared" ref="AJ15:AJ20" si="14">IF(AND(S15&lt;&gt;"",U15&lt;&gt;""),IF(AE15&gt;AG15,M15,O15),"")</f>
        <v/>
      </c>
      <c r="AK15" s="3" t="str">
        <f t="array" ref="AK15">IFERROR(INDEX(B15:B18,MATCH(AJ15,A15:A18,0))&amp;"","")</f>
        <v/>
      </c>
    </row>
    <row r="16" ht="12.75" customHeight="1">
      <c r="A16" s="20" t="s">
        <v>24</v>
      </c>
      <c r="B16" s="32" t="s">
        <v>36</v>
      </c>
      <c r="C16" s="4">
        <f>IF(OR(A16="",B16=""),"",COUNTIFS(M15:M20,A16,AE15:AE20,"&gt;=0")+COUNTIFS(O15:O20,A16,AG15:AG20,"&gt;=0"))</f>
        <v>0</v>
      </c>
      <c r="D16" s="4" t="str">
        <f>IF(OR(C16="",C16=0),"",COUNTIF(AJ15:AJ20,A16))</f>
        <v/>
      </c>
      <c r="E16" s="4" t="str">
        <f t="shared" si="8"/>
        <v/>
      </c>
      <c r="F16" s="4" t="str">
        <f>IF(OR(C16="",C16=0),"",SUMIFS(AE15:AE20,M15:M20,A16)+SUMIFS(AG15:AG20,O15:O20,A16))</f>
        <v/>
      </c>
      <c r="G16" s="4" t="str">
        <f>IF(OR(C16="",C16=0),"",SUMIFS(AG15:AG20,M15:M20,A16)+SUMIFS(AE15:AE20,O15:O20,A16))</f>
        <v/>
      </c>
      <c r="H16" s="4" t="str">
        <f>IF(OR(C16="",C16=0),"",SUMIFS(AH15:AH20,M15:M20,A16)+SUMIFS(AI15:AI20,O15:O20,A16))</f>
        <v/>
      </c>
      <c r="I16" s="4" t="str">
        <f>IF(OR(C16="",C16=0),"",SUMIFS(AI15:AI20,M15:M20,A16)+SUMIFS(AH15:AH20,O15:O20,A16))</f>
        <v/>
      </c>
      <c r="J16" s="4">
        <f t="shared" si="9"/>
        <v>0</v>
      </c>
      <c r="K16" s="22"/>
      <c r="L16" s="7" t="s">
        <v>37</v>
      </c>
      <c r="M16" s="23" t="s">
        <v>24</v>
      </c>
      <c r="N16" s="23" t="s">
        <v>21</v>
      </c>
      <c r="O16" s="24" t="s">
        <v>27</v>
      </c>
      <c r="P16" s="25" t="str">
        <f t="array" ref="P16">IFERROR(IF(M16&lt;&gt;"",INDEX(B15:B18,MATCH(M16,A15:A18,0))&amp;"",""),"")</f>
        <v>Rannar Kiviste</v>
      </c>
      <c r="Q16" s="25" t="str">
        <f t="array" ref="Q16">IFERROR(IF(O16&lt;&gt;"",INDEX(B15:B18,MATCH(O16,A15:A18,0))&amp;"",""),"")</f>
        <v>Andres Ella</v>
      </c>
      <c r="R16" s="4">
        <f>IF(S16="",VLOOKUP(L16,Ajakava!D:G,4,FALSE),"")</f>
        <v>2</v>
      </c>
      <c r="S16" s="26"/>
      <c r="T16" s="23" t="s">
        <v>23</v>
      </c>
      <c r="U16" s="27"/>
      <c r="V16" s="23"/>
      <c r="W16" s="26"/>
      <c r="X16" s="23" t="s">
        <v>23</v>
      </c>
      <c r="Y16" s="27"/>
      <c r="Z16" s="23"/>
      <c r="AA16" s="26"/>
      <c r="AB16" s="23" t="s">
        <v>23</v>
      </c>
      <c r="AC16" s="27"/>
      <c r="AD16" s="23"/>
      <c r="AE16" s="28" t="str">
        <f t="shared" si="10"/>
        <v/>
      </c>
      <c r="AF16" s="29" t="s">
        <v>23</v>
      </c>
      <c r="AG16" s="30" t="str">
        <f t="shared" si="11"/>
        <v/>
      </c>
      <c r="AH16" s="31" t="str">
        <f t="shared" si="12"/>
        <v/>
      </c>
      <c r="AI16" s="31" t="str">
        <f t="shared" si="13"/>
        <v/>
      </c>
      <c r="AJ16" s="31" t="str">
        <f t="shared" si="14"/>
        <v/>
      </c>
      <c r="AK16" s="25" t="str">
        <f t="array" ref="AK16">IFERROR(INDEX(B15:B18,MATCH(AJ16,A15:A18,0))&amp;"","")</f>
        <v/>
      </c>
    </row>
    <row r="17" ht="12.75" customHeight="1">
      <c r="A17" s="20" t="s">
        <v>27</v>
      </c>
      <c r="B17" s="32" t="s">
        <v>38</v>
      </c>
      <c r="C17" s="4">
        <f>IF(OR(A17="",B17=""),"",COUNTIFS(M15:M20,A17,AE15:AE20,"&gt;=0")+COUNTIFS(O15:O20,A17,AG15:AG20,"&gt;=0"))</f>
        <v>0</v>
      </c>
      <c r="D17" s="4" t="str">
        <f>IF(OR(C17="",C17=0),"",COUNTIF(AJ15:AJ20,A17))</f>
        <v/>
      </c>
      <c r="E17" s="4" t="str">
        <f t="shared" si="8"/>
        <v/>
      </c>
      <c r="F17" s="4" t="str">
        <f>IF(OR(C17="",C17=0),"",SUMIFS(AE15:AE20,M15:M20,A17)+SUMIFS(AG15:AG20,O15:O20,A17))</f>
        <v/>
      </c>
      <c r="G17" s="4" t="str">
        <f>IF(OR(C17="",C17=0),"",SUMIFS(AG15:AG20,M15:M20,A17)+SUMIFS(AE15:AE20,O15:O20,A17))</f>
        <v/>
      </c>
      <c r="H17" s="4" t="str">
        <f>IF(OR(C17="",C17=0),"",SUMIFS(AH15:AH20,M15:M20,A17)+SUMIFS(AI15:AI20,O15:O20,A17))</f>
        <v/>
      </c>
      <c r="I17" s="4" t="str">
        <f>IF(OR(C17="",C17=0),"",SUMIFS(AI15:AI20,M15:M20,A17)+SUMIFS(AH15:AH20,O15:O20,A17))</f>
        <v/>
      </c>
      <c r="J17" s="4">
        <f t="shared" si="9"/>
        <v>0</v>
      </c>
      <c r="K17" s="22"/>
      <c r="L17" s="7" t="s">
        <v>39</v>
      </c>
      <c r="M17" s="4" t="s">
        <v>18</v>
      </c>
      <c r="N17" s="4" t="s">
        <v>21</v>
      </c>
      <c r="O17" s="15" t="s">
        <v>27</v>
      </c>
      <c r="P17" s="3" t="str">
        <f t="array" ref="P17">IFERROR(IF(M17&lt;&gt;"",INDEX(B15:B18,MATCH(M17,A15:A18,0))&amp;"",""),"")</f>
        <v>Evor Eensalu</v>
      </c>
      <c r="Q17" s="3" t="str">
        <f t="array" ref="Q17">IFERROR(IF(O17&lt;&gt;"",INDEX(B15:B18,MATCH(O17,A15:A18,0))&amp;"",""),"")</f>
        <v>Andres Ella</v>
      </c>
      <c r="R17" s="4">
        <f>IF(S17="",VLOOKUP(L17,Ajakava!D:G,4,FALSE),"")</f>
        <v>1</v>
      </c>
      <c r="S17" s="20"/>
      <c r="T17" s="4" t="s">
        <v>23</v>
      </c>
      <c r="U17" s="33"/>
      <c r="V17" s="4"/>
      <c r="W17" s="20"/>
      <c r="X17" s="4" t="s">
        <v>23</v>
      </c>
      <c r="Y17" s="33"/>
      <c r="Z17" s="4"/>
      <c r="AA17" s="20"/>
      <c r="AB17" s="4" t="s">
        <v>23</v>
      </c>
      <c r="AC17" s="33"/>
      <c r="AD17" s="4"/>
      <c r="AE17" s="34" t="str">
        <f t="shared" si="10"/>
        <v/>
      </c>
      <c r="AF17" s="5" t="s">
        <v>23</v>
      </c>
      <c r="AG17" s="22" t="str">
        <f t="shared" si="11"/>
        <v/>
      </c>
      <c r="AH17" s="19" t="str">
        <f t="shared" si="12"/>
        <v/>
      </c>
      <c r="AI17" s="19" t="str">
        <f t="shared" si="13"/>
        <v/>
      </c>
      <c r="AJ17" s="19" t="str">
        <f t="shared" si="14"/>
        <v/>
      </c>
      <c r="AK17" s="3" t="str">
        <f t="array" ref="AK17">IFERROR(INDEX(B15:B18,MATCH(AJ17,A15:A18,0))&amp;"","")</f>
        <v/>
      </c>
    </row>
    <row r="18" ht="12.75" customHeight="1">
      <c r="A18" s="35" t="s">
        <v>22</v>
      </c>
      <c r="B18" s="46"/>
      <c r="C18" s="37" t="str">
        <f>IF(OR(A18="",B18=""),"",COUNTIFS(M15:M20,A18,AE15:AE20,"&gt;=0")+COUNTIFS(O15:O20,A18,AG15:AG20,"&gt;=0"))</f>
        <v/>
      </c>
      <c r="D18" s="37" t="str">
        <f>IF(OR(C18="",C18=0),"",COUNTIF(AJ15:AJ20,A18))</f>
        <v/>
      </c>
      <c r="E18" s="37" t="str">
        <f t="shared" si="8"/>
        <v/>
      </c>
      <c r="F18" s="37" t="str">
        <f>IF(OR(C18="",C18=0),"",SUMIFS(AE15:AE20,M15:M20,A18)+SUMIFS(AG15:AG20,O15:O20,A18))</f>
        <v/>
      </c>
      <c r="G18" s="37" t="str">
        <f>IF(OR(C18="",C18=0),"",SUMIFS(AG15:AG20,M15:M20,A18)+SUMIFS(AE15:AE20,O15:O20,A18))</f>
        <v/>
      </c>
      <c r="H18" s="37" t="str">
        <f>IF(OR(C18="",C18=0),"",SUMIFS(AH15:AH20,M15:M20,A18)+SUMIFS(AI15:AI20,O15:O20,A18))</f>
        <v/>
      </c>
      <c r="I18" s="37" t="str">
        <f>IF(OR(C18="",C18=0),"",SUMIFS(AI15:AI20,M15:M20,A18)+SUMIFS(AH15:AH20,O15:O20,A18))</f>
        <v/>
      </c>
      <c r="J18" s="37">
        <f t="shared" si="9"/>
        <v>0</v>
      </c>
      <c r="K18" s="38"/>
      <c r="L18" s="7" t="s">
        <v>40</v>
      </c>
      <c r="M18" s="23" t="s">
        <v>24</v>
      </c>
      <c r="N18" s="23" t="s">
        <v>21</v>
      </c>
      <c r="O18" s="24" t="s">
        <v>22</v>
      </c>
      <c r="P18" s="25" t="str">
        <f t="array" ref="P18">IFERROR(IF(M18&lt;&gt;"",INDEX(B15:B18,MATCH(M18,A15:A18,0))&amp;"",""),"")</f>
        <v>Rannar Kiviste</v>
      </c>
      <c r="Q18" s="25" t="str">
        <f t="array" ref="Q18">IFERROR(IF(O18&lt;&gt;"",INDEX(B15:B18,MATCH(O18,A15:A18,0))&amp;"",""),"")</f>
        <v/>
      </c>
      <c r="R18" s="4" t="str">
        <f>IF(S18="",VLOOKUP(L18,Ajakava!D:G,4,FALSE),"")</f>
        <v>#N/A</v>
      </c>
      <c r="S18" s="26"/>
      <c r="T18" s="23" t="s">
        <v>23</v>
      </c>
      <c r="U18" s="27"/>
      <c r="V18" s="23"/>
      <c r="W18" s="26"/>
      <c r="X18" s="23" t="s">
        <v>23</v>
      </c>
      <c r="Y18" s="27"/>
      <c r="Z18" s="23"/>
      <c r="AA18" s="26"/>
      <c r="AB18" s="23" t="s">
        <v>23</v>
      </c>
      <c r="AC18" s="27"/>
      <c r="AD18" s="23"/>
      <c r="AE18" s="28" t="str">
        <f t="shared" si="10"/>
        <v/>
      </c>
      <c r="AF18" s="29" t="s">
        <v>23</v>
      </c>
      <c r="AG18" s="30" t="str">
        <f t="shared" si="11"/>
        <v/>
      </c>
      <c r="AH18" s="31" t="str">
        <f t="shared" si="12"/>
        <v/>
      </c>
      <c r="AI18" s="31" t="str">
        <f t="shared" si="13"/>
        <v/>
      </c>
      <c r="AJ18" s="31" t="str">
        <f t="shared" si="14"/>
        <v/>
      </c>
      <c r="AK18" s="25" t="str">
        <f t="array" ref="AK18">IFERROR(INDEX(B15:B18,MATCH(AJ18,A15:A18,0))&amp;"","")</f>
        <v/>
      </c>
    </row>
    <row r="19" ht="12.75" customHeight="1">
      <c r="A19" s="4"/>
      <c r="B19" s="3"/>
      <c r="C19" s="4"/>
      <c r="D19" s="4"/>
      <c r="E19" s="4"/>
      <c r="F19" s="4" t="str">
        <f>IF(OR(C19="",C19=0),"",SUMIFS(AE15:AE24,M15:M24,A19)+SUMIFS(AG15:AG24,O15:O24,A19))</f>
        <v/>
      </c>
      <c r="G19" s="4" t="str">
        <f>IF(OR(C19="",C19=0),"",SUMIFS(AG15:AG24,M15:M24,A19)+SUMIFS(AE15:AE24,O15:O24,A19))</f>
        <v/>
      </c>
      <c r="H19" s="4"/>
      <c r="I19" s="4"/>
      <c r="J19" s="4"/>
      <c r="K19" s="5"/>
      <c r="L19" s="7" t="s">
        <v>41</v>
      </c>
      <c r="M19" s="4" t="s">
        <v>18</v>
      </c>
      <c r="N19" s="4" t="s">
        <v>21</v>
      </c>
      <c r="O19" s="15" t="s">
        <v>24</v>
      </c>
      <c r="P19" s="3" t="str">
        <f t="array" ref="P19">IFERROR(IF(M19&lt;&gt;"",INDEX(B15:B18,MATCH(M19,A15:A18,0))&amp;"",""),"")</f>
        <v>Evor Eensalu</v>
      </c>
      <c r="Q19" s="3" t="str">
        <f t="array" ref="Q19">IFERROR(IF(O19&lt;&gt;"",INDEX(B15:B18,MATCH(O19,A15:A18,0))&amp;"",""),"")</f>
        <v>Rannar Kiviste</v>
      </c>
      <c r="R19" s="4">
        <f>IF(S19="",VLOOKUP(L19,Ajakava!D:G,4,FALSE),"")</f>
        <v>2</v>
      </c>
      <c r="S19" s="20"/>
      <c r="T19" s="4" t="s">
        <v>23</v>
      </c>
      <c r="U19" s="33"/>
      <c r="V19" s="4"/>
      <c r="W19" s="20"/>
      <c r="X19" s="4" t="s">
        <v>23</v>
      </c>
      <c r="Y19" s="33"/>
      <c r="Z19" s="4"/>
      <c r="AA19" s="20"/>
      <c r="AB19" s="4" t="s">
        <v>23</v>
      </c>
      <c r="AC19" s="33"/>
      <c r="AD19" s="4"/>
      <c r="AE19" s="34" t="str">
        <f t="shared" si="10"/>
        <v/>
      </c>
      <c r="AF19" s="5" t="s">
        <v>23</v>
      </c>
      <c r="AG19" s="22" t="str">
        <f t="shared" si="11"/>
        <v/>
      </c>
      <c r="AH19" s="19" t="str">
        <f t="shared" si="12"/>
        <v/>
      </c>
      <c r="AI19" s="19" t="str">
        <f t="shared" si="13"/>
        <v/>
      </c>
      <c r="AJ19" s="19" t="str">
        <f t="shared" si="14"/>
        <v/>
      </c>
      <c r="AK19" s="3" t="str">
        <f t="array" ref="AK19">IFERROR(INDEX(B15:B18,MATCH(AJ19,A15:A18,0))&amp;"","")</f>
        <v/>
      </c>
    </row>
    <row r="20" ht="12.75" customHeight="1">
      <c r="A20" s="4"/>
      <c r="B20" s="3"/>
      <c r="C20" s="4"/>
      <c r="D20" s="4"/>
      <c r="E20" s="4"/>
      <c r="F20" s="4"/>
      <c r="G20" s="4"/>
      <c r="H20" s="4"/>
      <c r="I20" s="4"/>
      <c r="J20" s="4"/>
      <c r="K20" s="5"/>
      <c r="L20" s="7" t="s">
        <v>42</v>
      </c>
      <c r="M20" s="23" t="s">
        <v>27</v>
      </c>
      <c r="N20" s="23" t="s">
        <v>21</v>
      </c>
      <c r="O20" s="24" t="s">
        <v>22</v>
      </c>
      <c r="P20" s="25" t="str">
        <f t="array" ref="P20">IFERROR(IF(M20&lt;&gt;"",INDEX(B15:B18,MATCH(M20,A15:A18,0))&amp;"",""),"")</f>
        <v>Andres Ella</v>
      </c>
      <c r="Q20" s="25" t="str">
        <f t="array" ref="Q20">IFERROR(IF(O20&lt;&gt;"",INDEX(B15:B18,MATCH(O20,A15:A18,0))&amp;"",""),"")</f>
        <v/>
      </c>
      <c r="R20" s="4" t="str">
        <f>IF(S20="",VLOOKUP(L20,Ajakava!D:G,4,FALSE),"")</f>
        <v>#N/A</v>
      </c>
      <c r="S20" s="39"/>
      <c r="T20" s="40" t="s">
        <v>23</v>
      </c>
      <c r="U20" s="41"/>
      <c r="V20" s="23"/>
      <c r="W20" s="39"/>
      <c r="X20" s="40" t="s">
        <v>23</v>
      </c>
      <c r="Y20" s="41"/>
      <c r="Z20" s="23"/>
      <c r="AA20" s="39"/>
      <c r="AB20" s="40" t="s">
        <v>23</v>
      </c>
      <c r="AC20" s="41"/>
      <c r="AD20" s="23"/>
      <c r="AE20" s="42" t="str">
        <f t="shared" si="10"/>
        <v/>
      </c>
      <c r="AF20" s="43" t="s">
        <v>23</v>
      </c>
      <c r="AG20" s="44" t="str">
        <f t="shared" si="11"/>
        <v/>
      </c>
      <c r="AH20" s="31" t="str">
        <f t="shared" si="12"/>
        <v/>
      </c>
      <c r="AI20" s="31" t="str">
        <f t="shared" si="13"/>
        <v/>
      </c>
      <c r="AJ20" s="31" t="str">
        <f t="shared" si="14"/>
        <v/>
      </c>
      <c r="AK20" s="25" t="str">
        <f t="array" ref="AK20">IFERROR(INDEX(B15:B18,MATCH(AJ20,A15:A18,0))&amp;"","")</f>
        <v/>
      </c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ht="12.75" customHeight="1">
      <c r="A23" s="4"/>
      <c r="B23" s="5" t="s">
        <v>43</v>
      </c>
      <c r="C23" s="5" t="s">
        <v>4</v>
      </c>
      <c r="D23" s="5" t="s">
        <v>5</v>
      </c>
      <c r="E23" s="5" t="s">
        <v>6</v>
      </c>
      <c r="F23" s="5" t="s">
        <v>7</v>
      </c>
      <c r="H23" s="5" t="s">
        <v>8</v>
      </c>
      <c r="J23" s="5" t="s">
        <v>9</v>
      </c>
      <c r="K23" s="6" t="s">
        <v>10</v>
      </c>
      <c r="L23" s="7"/>
      <c r="M23" s="8"/>
      <c r="N23" s="4"/>
      <c r="O23" s="4"/>
      <c r="P23" s="7"/>
      <c r="Q23" s="3"/>
      <c r="R23" s="5" t="s">
        <v>11</v>
      </c>
      <c r="S23" s="5"/>
      <c r="T23" s="5" t="s">
        <v>12</v>
      </c>
      <c r="U23" s="5"/>
      <c r="V23" s="5"/>
      <c r="W23" s="5"/>
      <c r="X23" s="5" t="s">
        <v>13</v>
      </c>
      <c r="Y23" s="5"/>
      <c r="Z23" s="5"/>
      <c r="AA23" s="5"/>
      <c r="AB23" s="5" t="s">
        <v>14</v>
      </c>
      <c r="AC23" s="5"/>
      <c r="AD23" s="5"/>
      <c r="AE23" s="9"/>
      <c r="AF23" s="9" t="s">
        <v>15</v>
      </c>
      <c r="AG23" s="5"/>
      <c r="AH23" s="9" t="s">
        <v>16</v>
      </c>
      <c r="AJ23" s="10"/>
      <c r="AK23" s="5" t="s">
        <v>17</v>
      </c>
    </row>
    <row r="24" ht="12.75" customHeight="1">
      <c r="A24" s="11" t="s">
        <v>18</v>
      </c>
      <c r="B24" s="45" t="s">
        <v>44</v>
      </c>
      <c r="C24" s="13">
        <f>IF(OR(A24="",B24=""),"",COUNTIFS(M24:M29,A24,AE24:AE29,"&gt;=0")+COUNTIFS(O24:O29,A24,AG24:AG29,"&gt;=0"))</f>
        <v>0</v>
      </c>
      <c r="D24" s="13" t="str">
        <f>IF(OR(C24="",C24=0),"",COUNTIF(AJ24:AJ29,A24))</f>
        <v/>
      </c>
      <c r="E24" s="13" t="str">
        <f t="shared" ref="E24:E27" si="15">IF(OR(C24="",C24=0),"",C24-D24)</f>
        <v/>
      </c>
      <c r="F24" s="13" t="str">
        <f>IF(OR(C24="",C24=0),"",SUMIFS(AE24:AE29,M24:M29,A24)+SUMIFS(AG24:AG29,O24:O29,A24))</f>
        <v/>
      </c>
      <c r="G24" s="13" t="str">
        <f>IF(OR(C24="",C24=0),"",SUMIFS(AG24:AG29,M24:M29,A24)+SUMIFS(AE24:AE29,O24:O29,A24))</f>
        <v/>
      </c>
      <c r="H24" s="13" t="str">
        <f>IF(OR(C24="",C24=0),"",SUMIFS(AH24:AH29,M24:M29,A24)+SUMIFS(AI24:AI29,O24:O29,A24))</f>
        <v/>
      </c>
      <c r="I24" s="13" t="str">
        <f>IF(OR(C24="",C24=0),"",SUMIFS(AI24:AI29,M24:M29,A24)+SUMIFS(AH24:AH29,O24:O29,A24))</f>
        <v/>
      </c>
      <c r="J24" s="13">
        <f t="shared" ref="J24:J27" si="16">IFERROR(H24-I24,"")</f>
        <v>0</v>
      </c>
      <c r="K24" s="14"/>
      <c r="L24" s="7" t="s">
        <v>45</v>
      </c>
      <c r="M24" s="4" t="s">
        <v>18</v>
      </c>
      <c r="N24" s="4" t="s">
        <v>21</v>
      </c>
      <c r="O24" s="15" t="s">
        <v>22</v>
      </c>
      <c r="P24" s="3" t="str">
        <f t="array" ref="P24">IFERROR(IF(M24&lt;&gt;"",INDEX(B24:B27,MATCH(M24,A24:A27,0))&amp;"",""),"")</f>
        <v>Martin Pipar</v>
      </c>
      <c r="Q24" s="3" t="str">
        <f t="array" ref="Q24">IFERROR(IF(O24&lt;&gt;"",INDEX(B24:B27,MATCH(O24,A24:A27,0))&amp;"",""),"")</f>
        <v/>
      </c>
      <c r="R24" s="4" t="str">
        <f>IF(S24="",VLOOKUP(L24,Ajakava!D:G,4,FALSE),"")</f>
        <v>#N/A</v>
      </c>
      <c r="S24" s="11"/>
      <c r="T24" s="13" t="s">
        <v>23</v>
      </c>
      <c r="U24" s="16"/>
      <c r="V24" s="4"/>
      <c r="W24" s="11"/>
      <c r="X24" s="13" t="s">
        <v>23</v>
      </c>
      <c r="Y24" s="16"/>
      <c r="Z24" s="4"/>
      <c r="AA24" s="11"/>
      <c r="AB24" s="13" t="s">
        <v>23</v>
      </c>
      <c r="AC24" s="16"/>
      <c r="AD24" s="4"/>
      <c r="AE24" s="17" t="str">
        <f t="shared" ref="AE24:AE29" si="17">IF(AND(S24&lt;&gt;"",U24&lt;&gt;""),IF(S24&gt;U24,1,0)+IF(W24&gt;Y24,1,0)+IF(AA24&gt;AC24,1,0),"")</f>
        <v/>
      </c>
      <c r="AF24" s="18" t="s">
        <v>23</v>
      </c>
      <c r="AG24" s="14" t="str">
        <f t="shared" ref="AG24:AG29" si="18">IF(AND(S24&lt;&gt;"",U24&lt;&gt;""),IF(U24&gt;S24,1,0)+IF(Y24&gt;W24,1,0)+IF(AC24&gt;AA24,1,0),"")</f>
        <v/>
      </c>
      <c r="AH24" s="19" t="str">
        <f t="shared" ref="AH24:AH29" si="19">IF(AND(S24&gt;=0,S24&lt;&gt;""),S24+W24+AA24,"")</f>
        <v/>
      </c>
      <c r="AI24" s="19" t="str">
        <f t="shared" ref="AI24:AI29" si="20">IF(AND(U24&gt;=0,U24&lt;&gt;""),U24+Y24+AC24,"")</f>
        <v/>
      </c>
      <c r="AJ24" s="19" t="str">
        <f t="shared" ref="AJ24:AJ29" si="21">IF(AND(S24&lt;&gt;"",U24&lt;&gt;""),IF(AE24&gt;AG24,M24,O24),"")</f>
        <v/>
      </c>
      <c r="AK24" s="3" t="str">
        <f t="array" ref="AK24">IFERROR(INDEX(B24:B27,MATCH(AJ24,A24:A27,0))&amp;"","")</f>
        <v/>
      </c>
    </row>
    <row r="25" ht="12.75" customHeight="1">
      <c r="A25" s="20" t="s">
        <v>24</v>
      </c>
      <c r="B25" s="32" t="s">
        <v>46</v>
      </c>
      <c r="C25" s="4">
        <f>IF(OR(A25="",B25=""),"",COUNTIFS(M24:M29,A25,AE24:AE29,"&gt;=0")+COUNTIFS(O24:O29,A25,AG24:AG29,"&gt;=0"))</f>
        <v>0</v>
      </c>
      <c r="D25" s="4" t="str">
        <f>IF(OR(C25="",C25=0),"",COUNTIF(AJ24:AJ29,A25))</f>
        <v/>
      </c>
      <c r="E25" s="4" t="str">
        <f t="shared" si="15"/>
        <v/>
      </c>
      <c r="F25" s="4" t="str">
        <f>IF(OR(C25="",C25=0),"",SUMIFS(AE24:AE29,M24:M29,A25)+SUMIFS(AG24:AG29,O24:O29,A25))</f>
        <v/>
      </c>
      <c r="G25" s="4" t="str">
        <f>IF(OR(C25="",C25=0),"",SUMIFS(AG24:AG29,M24:M29,A25)+SUMIFS(AE24:AE29,O24:O29,A25))</f>
        <v/>
      </c>
      <c r="H25" s="4" t="str">
        <f>IF(OR(C25="",C25=0),"",SUMIFS(AH24:AH29,M24:M29,A25)+SUMIFS(AI24:AI29,O24:O29,A25))</f>
        <v/>
      </c>
      <c r="I25" s="4" t="str">
        <f>IF(OR(C25="",C25=0),"",SUMIFS(AI24:AI29,M24:M29,A25)+SUMIFS(AH24:AH29,O24:O29,A25))</f>
        <v/>
      </c>
      <c r="J25" s="4">
        <f t="shared" si="16"/>
        <v>0</v>
      </c>
      <c r="K25" s="22"/>
      <c r="L25" s="7" t="s">
        <v>47</v>
      </c>
      <c r="M25" s="23" t="s">
        <v>24</v>
      </c>
      <c r="N25" s="23" t="s">
        <v>21</v>
      </c>
      <c r="O25" s="24" t="s">
        <v>27</v>
      </c>
      <c r="P25" s="25" t="str">
        <f t="array" ref="P25">IFERROR(IF(M25&lt;&gt;"",INDEX(B24:B27,MATCH(M25,A24:A27,0))&amp;"",""),"")</f>
        <v>Kairo Kadarpik</v>
      </c>
      <c r="Q25" s="25" t="str">
        <f t="array" ref="Q25">IFERROR(IF(O25&lt;&gt;"",INDEX(B24:B27,MATCH(O25,A24:A27,0))&amp;"",""),"")</f>
        <v>Rando Roosla</v>
      </c>
      <c r="R25" s="4">
        <f>IF(S25="",VLOOKUP(L25,Ajakava!D:G,4,FALSE),"")</f>
        <v>3</v>
      </c>
      <c r="S25" s="26"/>
      <c r="T25" s="23" t="s">
        <v>23</v>
      </c>
      <c r="U25" s="27"/>
      <c r="V25" s="23"/>
      <c r="W25" s="26"/>
      <c r="X25" s="23" t="s">
        <v>23</v>
      </c>
      <c r="Y25" s="27"/>
      <c r="Z25" s="23"/>
      <c r="AA25" s="26"/>
      <c r="AB25" s="23" t="s">
        <v>23</v>
      </c>
      <c r="AC25" s="27"/>
      <c r="AD25" s="23"/>
      <c r="AE25" s="28" t="str">
        <f t="shared" si="17"/>
        <v/>
      </c>
      <c r="AF25" s="29" t="s">
        <v>23</v>
      </c>
      <c r="AG25" s="30" t="str">
        <f t="shared" si="18"/>
        <v/>
      </c>
      <c r="AH25" s="31" t="str">
        <f t="shared" si="19"/>
        <v/>
      </c>
      <c r="AI25" s="31" t="str">
        <f t="shared" si="20"/>
        <v/>
      </c>
      <c r="AJ25" s="31" t="str">
        <f t="shared" si="21"/>
        <v/>
      </c>
      <c r="AK25" s="25" t="str">
        <f t="array" ref="AK25">IFERROR(INDEX(B24:B27,MATCH(AJ25,A24:A27,0))&amp;"","")</f>
        <v/>
      </c>
    </row>
    <row r="26" ht="12.75" customHeight="1">
      <c r="A26" s="20" t="s">
        <v>27</v>
      </c>
      <c r="B26" s="32" t="s">
        <v>48</v>
      </c>
      <c r="C26" s="4">
        <f>IF(OR(A26="",B26=""),"",COUNTIFS(M24:M29,A26,AE24:AE29,"&gt;=0")+COUNTIFS(O24:O29,A26,AG24:AG29,"&gt;=0"))</f>
        <v>0</v>
      </c>
      <c r="D26" s="4" t="str">
        <f>IF(OR(C26="",C26=0),"",COUNTIF(AJ24:AJ29,A26))</f>
        <v/>
      </c>
      <c r="E26" s="4" t="str">
        <f t="shared" si="15"/>
        <v/>
      </c>
      <c r="F26" s="4" t="str">
        <f>IF(OR(C26="",C26=0),"",SUMIFS(AE24:AE29,M24:M29,A26)+SUMIFS(AG24:AG29,O24:O29,A26))</f>
        <v/>
      </c>
      <c r="G26" s="4" t="str">
        <f>IF(OR(C26="",C26=0),"",SUMIFS(AG24:AG29,M24:M29,A26)+SUMIFS(AE24:AE29,O24:O29,A26))</f>
        <v/>
      </c>
      <c r="H26" s="4" t="str">
        <f>IF(OR(C26="",C26=0),"",SUMIFS(AH24:AH29,M24:M29,A26)+SUMIFS(AI24:AI29,O24:O29,A26))</f>
        <v/>
      </c>
      <c r="I26" s="4" t="str">
        <f>IF(OR(C26="",C26=0),"",SUMIFS(AI24:AI29,M24:M29,A26)+SUMIFS(AH24:AH29,O24:O29,A26))</f>
        <v/>
      </c>
      <c r="J26" s="4">
        <f t="shared" si="16"/>
        <v>0</v>
      </c>
      <c r="K26" s="22"/>
      <c r="L26" s="7" t="s">
        <v>49</v>
      </c>
      <c r="M26" s="4" t="s">
        <v>18</v>
      </c>
      <c r="N26" s="4" t="s">
        <v>21</v>
      </c>
      <c r="O26" s="15" t="s">
        <v>27</v>
      </c>
      <c r="P26" s="3" t="str">
        <f t="array" ref="P26">IFERROR(IF(M26&lt;&gt;"",INDEX(B24:B27,MATCH(M26,A24:A27,0))&amp;"",""),"")</f>
        <v>Martin Pipar</v>
      </c>
      <c r="Q26" s="3" t="str">
        <f t="array" ref="Q26">IFERROR(IF(O26&lt;&gt;"",INDEX(B24:B27,MATCH(O26,A24:A27,0))&amp;"",""),"")</f>
        <v>Rando Roosla</v>
      </c>
      <c r="R26" s="4">
        <f>IF(S26="",VLOOKUP(L26,Ajakava!D:G,4,FALSE),"")</f>
        <v>6</v>
      </c>
      <c r="S26" s="20"/>
      <c r="T26" s="4" t="s">
        <v>23</v>
      </c>
      <c r="U26" s="33"/>
      <c r="V26" s="4"/>
      <c r="W26" s="20"/>
      <c r="X26" s="4" t="s">
        <v>23</v>
      </c>
      <c r="Y26" s="33"/>
      <c r="Z26" s="4"/>
      <c r="AA26" s="20"/>
      <c r="AB26" s="4" t="s">
        <v>23</v>
      </c>
      <c r="AC26" s="33"/>
      <c r="AD26" s="4"/>
      <c r="AE26" s="34" t="str">
        <f t="shared" si="17"/>
        <v/>
      </c>
      <c r="AF26" s="5" t="s">
        <v>23</v>
      </c>
      <c r="AG26" s="22" t="str">
        <f t="shared" si="18"/>
        <v/>
      </c>
      <c r="AH26" s="19" t="str">
        <f t="shared" si="19"/>
        <v/>
      </c>
      <c r="AI26" s="19" t="str">
        <f t="shared" si="20"/>
        <v/>
      </c>
      <c r="AJ26" s="19" t="str">
        <f t="shared" si="21"/>
        <v/>
      </c>
      <c r="AK26" s="3" t="str">
        <f t="array" ref="AK26">IFERROR(INDEX(B24:B27,MATCH(AJ26,A24:A27,0))&amp;"","")</f>
        <v/>
      </c>
    </row>
    <row r="27" ht="12.75" customHeight="1">
      <c r="A27" s="35" t="s">
        <v>22</v>
      </c>
      <c r="B27" s="46"/>
      <c r="C27" s="37" t="str">
        <f>IF(OR(A27="",B27=""),"",COUNTIFS(M24:M29,A27,AE24:AE29,"&gt;=0")+COUNTIFS(O24:O29,A27,AG24:AG29,"&gt;=0"))</f>
        <v/>
      </c>
      <c r="D27" s="37" t="str">
        <f>IF(OR(C27="",C27=0),"",COUNTIF(AJ24:AJ29,A27))</f>
        <v/>
      </c>
      <c r="E27" s="37" t="str">
        <f t="shared" si="15"/>
        <v/>
      </c>
      <c r="F27" s="37" t="str">
        <f>IF(OR(C27="",C27=0),"",SUMIFS(AE24:AE29,M24:M29,A27)+SUMIFS(AG24:AG29,O24:O29,A27))</f>
        <v/>
      </c>
      <c r="G27" s="37" t="str">
        <f>IF(OR(C27="",C27=0),"",SUMIFS(AG24:AG29,M24:M29,A27)+SUMIFS(AE24:AE29,O24:O29,A27))</f>
        <v/>
      </c>
      <c r="H27" s="37" t="str">
        <f>IF(OR(C27="",C27=0),"",SUMIFS(AH24:AH29,M24:M29,A27)+SUMIFS(AI24:AI29,O24:O29,A27))</f>
        <v/>
      </c>
      <c r="I27" s="37" t="str">
        <f>IF(OR(C27="",C27=0),"",SUMIFS(AI24:AI29,M24:M29,A27)+SUMIFS(AH24:AH29,O24:O29,A27))</f>
        <v/>
      </c>
      <c r="J27" s="37">
        <f t="shared" si="16"/>
        <v>0</v>
      </c>
      <c r="K27" s="38"/>
      <c r="L27" s="7" t="s">
        <v>50</v>
      </c>
      <c r="M27" s="23" t="s">
        <v>24</v>
      </c>
      <c r="N27" s="23" t="s">
        <v>21</v>
      </c>
      <c r="O27" s="24" t="s">
        <v>22</v>
      </c>
      <c r="P27" s="25" t="str">
        <f t="array" ref="P27">IFERROR(IF(M27&lt;&gt;"",INDEX(B24:B27,MATCH(M27,A24:A27,0))&amp;"",""),"")</f>
        <v>Kairo Kadarpik</v>
      </c>
      <c r="Q27" s="25" t="str">
        <f t="array" ref="Q27">IFERROR(IF(O27&lt;&gt;"",INDEX(B24:B27,MATCH(O27,A24:A27,0))&amp;"",""),"")</f>
        <v/>
      </c>
      <c r="R27" s="4" t="str">
        <f>IF(S27="",VLOOKUP(L27,Ajakava!D:G,4,FALSE),"")</f>
        <v>#N/A</v>
      </c>
      <c r="S27" s="26"/>
      <c r="T27" s="23" t="s">
        <v>23</v>
      </c>
      <c r="U27" s="27"/>
      <c r="V27" s="23"/>
      <c r="W27" s="26"/>
      <c r="X27" s="23" t="s">
        <v>23</v>
      </c>
      <c r="Y27" s="27"/>
      <c r="Z27" s="23"/>
      <c r="AA27" s="26"/>
      <c r="AB27" s="23" t="s">
        <v>23</v>
      </c>
      <c r="AC27" s="27"/>
      <c r="AD27" s="23"/>
      <c r="AE27" s="28" t="str">
        <f t="shared" si="17"/>
        <v/>
      </c>
      <c r="AF27" s="29" t="s">
        <v>23</v>
      </c>
      <c r="AG27" s="30" t="str">
        <f t="shared" si="18"/>
        <v/>
      </c>
      <c r="AH27" s="31" t="str">
        <f t="shared" si="19"/>
        <v/>
      </c>
      <c r="AI27" s="31" t="str">
        <f t="shared" si="20"/>
        <v/>
      </c>
      <c r="AJ27" s="31" t="str">
        <f t="shared" si="21"/>
        <v/>
      </c>
      <c r="AK27" s="25" t="str">
        <f t="array" ref="AK27">IFERROR(INDEX(B24:B27,MATCH(AJ27,A24:A27,0))&amp;"","")</f>
        <v/>
      </c>
    </row>
    <row r="28" ht="12.75" customHeight="1">
      <c r="A28" s="4"/>
      <c r="B28" s="3"/>
      <c r="C28" s="4"/>
      <c r="D28" s="4"/>
      <c r="E28" s="4"/>
      <c r="F28" s="4" t="str">
        <f>IF(OR(C28="",C28=0),"",SUMIFS(AE24:AE33,M24:M33,A28)+SUMIFS(AG24:AG33,O24:O33,A28))</f>
        <v/>
      </c>
      <c r="G28" s="4" t="str">
        <f>IF(OR(C28="",C28=0),"",SUMIFS(AG24:AG33,M24:M33,A28)+SUMIFS(AE24:AE33,O24:O33,A28))</f>
        <v/>
      </c>
      <c r="H28" s="4"/>
      <c r="I28" s="4"/>
      <c r="J28" s="4"/>
      <c r="K28" s="5"/>
      <c r="L28" s="7" t="s">
        <v>51</v>
      </c>
      <c r="M28" s="4" t="s">
        <v>18</v>
      </c>
      <c r="N28" s="4" t="s">
        <v>21</v>
      </c>
      <c r="O28" s="15" t="s">
        <v>24</v>
      </c>
      <c r="P28" s="3" t="str">
        <f t="array" ref="P28">IFERROR(IF(M28&lt;&gt;"",INDEX(B24:B27,MATCH(M28,A24:A27,0))&amp;"",""),"")</f>
        <v>Martin Pipar</v>
      </c>
      <c r="Q28" s="3" t="str">
        <f t="array" ref="Q28">IFERROR(IF(O28&lt;&gt;"",INDEX(B24:B27,MATCH(O28,A24:A27,0))&amp;"",""),"")</f>
        <v>Kairo Kadarpik</v>
      </c>
      <c r="R28" s="4">
        <f>IF(S28="",VLOOKUP(L28,Ajakava!D:G,4,FALSE),"")</f>
        <v>1</v>
      </c>
      <c r="S28" s="20"/>
      <c r="T28" s="4" t="s">
        <v>23</v>
      </c>
      <c r="U28" s="33"/>
      <c r="V28" s="4"/>
      <c r="W28" s="20"/>
      <c r="X28" s="4" t="s">
        <v>23</v>
      </c>
      <c r="Y28" s="33"/>
      <c r="Z28" s="4"/>
      <c r="AA28" s="20"/>
      <c r="AB28" s="4" t="s">
        <v>23</v>
      </c>
      <c r="AC28" s="33"/>
      <c r="AD28" s="4"/>
      <c r="AE28" s="34" t="str">
        <f t="shared" si="17"/>
        <v/>
      </c>
      <c r="AF28" s="5" t="s">
        <v>23</v>
      </c>
      <c r="AG28" s="22" t="str">
        <f t="shared" si="18"/>
        <v/>
      </c>
      <c r="AH28" s="19" t="str">
        <f t="shared" si="19"/>
        <v/>
      </c>
      <c r="AI28" s="19" t="str">
        <f t="shared" si="20"/>
        <v/>
      </c>
      <c r="AJ28" s="19" t="str">
        <f t="shared" si="21"/>
        <v/>
      </c>
      <c r="AK28" s="3" t="str">
        <f t="array" ref="AK28">IFERROR(INDEX(B24:B27,MATCH(AJ28,A24:A27,0))&amp;"","")</f>
        <v/>
      </c>
    </row>
    <row r="29" ht="12.75" customHeight="1">
      <c r="A29" s="4"/>
      <c r="B29" s="3"/>
      <c r="C29" s="4"/>
      <c r="D29" s="4"/>
      <c r="E29" s="4"/>
      <c r="F29" s="4"/>
      <c r="G29" s="4"/>
      <c r="H29" s="4"/>
      <c r="I29" s="4"/>
      <c r="J29" s="4"/>
      <c r="K29" s="5"/>
      <c r="L29" s="7" t="s">
        <v>52</v>
      </c>
      <c r="M29" s="23" t="s">
        <v>27</v>
      </c>
      <c r="N29" s="23" t="s">
        <v>21</v>
      </c>
      <c r="O29" s="24" t="s">
        <v>22</v>
      </c>
      <c r="P29" s="25" t="str">
        <f t="array" ref="P29">IFERROR(IF(M29&lt;&gt;"",INDEX(B24:B27,MATCH(M29,A24:A27,0))&amp;"",""),"")</f>
        <v>Rando Roosla</v>
      </c>
      <c r="Q29" s="25" t="str">
        <f t="array" ref="Q29">IFERROR(IF(O29&lt;&gt;"",INDEX(B24:B27,MATCH(O29,A24:A27,0))&amp;"",""),"")</f>
        <v/>
      </c>
      <c r="R29" s="4" t="str">
        <f>IF(S29="",VLOOKUP(L29,Ajakava!D:G,4,FALSE),"")</f>
        <v>#N/A</v>
      </c>
      <c r="S29" s="39"/>
      <c r="T29" s="40" t="s">
        <v>23</v>
      </c>
      <c r="U29" s="41"/>
      <c r="V29" s="23"/>
      <c r="W29" s="39"/>
      <c r="X29" s="40" t="s">
        <v>23</v>
      </c>
      <c r="Y29" s="41"/>
      <c r="Z29" s="23"/>
      <c r="AA29" s="39"/>
      <c r="AB29" s="40" t="s">
        <v>23</v>
      </c>
      <c r="AC29" s="41"/>
      <c r="AD29" s="23"/>
      <c r="AE29" s="42" t="str">
        <f t="shared" si="17"/>
        <v/>
      </c>
      <c r="AF29" s="43" t="s">
        <v>23</v>
      </c>
      <c r="AG29" s="44" t="str">
        <f t="shared" si="18"/>
        <v/>
      </c>
      <c r="AH29" s="31" t="str">
        <f t="shared" si="19"/>
        <v/>
      </c>
      <c r="AI29" s="31" t="str">
        <f t="shared" si="20"/>
        <v/>
      </c>
      <c r="AJ29" s="31" t="str">
        <f t="shared" si="21"/>
        <v/>
      </c>
      <c r="AK29" s="25" t="str">
        <f t="array" ref="AK29">IFERROR(INDEX(B24:B27,MATCH(AJ29,A24:A27,0))&amp;"","")</f>
        <v/>
      </c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5" t="s">
        <v>12</v>
      </c>
      <c r="U35" s="1"/>
      <c r="V35" s="1"/>
      <c r="W35" s="1"/>
      <c r="X35" s="5" t="s">
        <v>13</v>
      </c>
      <c r="Y35" s="1"/>
      <c r="Z35" s="1"/>
      <c r="AA35" s="1"/>
      <c r="AB35" s="5" t="s">
        <v>14</v>
      </c>
      <c r="AC35" s="1"/>
      <c r="AD35" s="1"/>
      <c r="AE35" s="1"/>
      <c r="AF35" s="1"/>
      <c r="AG35" s="1"/>
      <c r="AH35" s="1"/>
      <c r="AI35" s="1"/>
      <c r="AJ35" s="1"/>
      <c r="AK35" s="1"/>
    </row>
    <row r="36" ht="12.75" customHeight="1">
      <c r="A36" s="1"/>
      <c r="B36" s="47" t="s">
        <v>53</v>
      </c>
      <c r="C36" s="48" t="str">
        <f t="array" ref="C36">IFERROR(IF(B36&lt;&gt;"",INDEX(B6:B9,MATCH(RIGHT(B36,1),K6:K9,0))&amp;"",""),"")</f>
        <v/>
      </c>
      <c r="D36" s="49"/>
      <c r="E36" s="49"/>
      <c r="F36" s="1"/>
      <c r="G36" s="1"/>
      <c r="H36" s="1"/>
      <c r="I36" s="1"/>
      <c r="J36" s="1"/>
      <c r="K36" s="50" t="s">
        <v>54</v>
      </c>
      <c r="L36" s="1" t="s">
        <v>55</v>
      </c>
      <c r="M36" s="51" t="s">
        <v>56</v>
      </c>
      <c r="N36" s="51" t="s">
        <v>21</v>
      </c>
      <c r="O36" s="51" t="s">
        <v>57</v>
      </c>
      <c r="P36" s="52" t="str">
        <f>B38</f>
        <v/>
      </c>
      <c r="Q36" s="52" t="str">
        <f>B39</f>
        <v/>
      </c>
      <c r="R36" s="4">
        <f>IF(S36="",VLOOKUP(L36,Ajakava!D:G,4,FALSE),"")</f>
        <v>6</v>
      </c>
      <c r="S36" s="53"/>
      <c r="T36" s="13" t="s">
        <v>23</v>
      </c>
      <c r="U36" s="54"/>
      <c r="V36" s="1"/>
      <c r="W36" s="53"/>
      <c r="X36" s="13" t="s">
        <v>23</v>
      </c>
      <c r="Y36" s="54"/>
      <c r="Z36" s="1"/>
      <c r="AA36" s="53"/>
      <c r="AB36" s="13" t="s">
        <v>23</v>
      </c>
      <c r="AC36" s="54"/>
      <c r="AD36" s="1"/>
      <c r="AE36" s="1"/>
      <c r="AF36" s="1"/>
      <c r="AG36" s="1"/>
      <c r="AH36" s="1"/>
      <c r="AI36" s="1"/>
      <c r="AJ36" s="1"/>
      <c r="AK36" s="1"/>
    </row>
    <row r="37" ht="12.75" customHeight="1">
      <c r="A37" s="1"/>
      <c r="B37" s="1"/>
      <c r="C37" s="55"/>
      <c r="D37" s="1"/>
      <c r="E37" s="54">
        <v>1.0</v>
      </c>
      <c r="F37" s="56" t="str">
        <f>IF(F38&lt;&gt;"",IF(F38=0,C36,C38),"")</f>
        <v/>
      </c>
      <c r="G37" s="49"/>
      <c r="H37" s="49"/>
      <c r="I37" s="1"/>
      <c r="J37" s="1"/>
      <c r="K37" s="1"/>
      <c r="L37" s="1" t="s">
        <v>58</v>
      </c>
      <c r="M37" s="51" t="s">
        <v>59</v>
      </c>
      <c r="N37" s="51" t="s">
        <v>21</v>
      </c>
      <c r="O37" s="51" t="s">
        <v>60</v>
      </c>
      <c r="P37" s="52" t="str">
        <f>B40</f>
        <v/>
      </c>
      <c r="Q37" s="52" t="str">
        <f>B41</f>
        <v/>
      </c>
      <c r="R37" s="4">
        <f>IF(S37="",VLOOKUP(L37,Ajakava!D:G,4,FALSE),"")</f>
        <v>4</v>
      </c>
      <c r="S37" s="57"/>
      <c r="T37" s="23" t="s">
        <v>23</v>
      </c>
      <c r="U37" s="58"/>
      <c r="V37" s="1"/>
      <c r="W37" s="57"/>
      <c r="X37" s="23" t="s">
        <v>23</v>
      </c>
      <c r="Y37" s="58"/>
      <c r="Z37" s="1"/>
      <c r="AA37" s="57"/>
      <c r="AB37" s="23" t="s">
        <v>23</v>
      </c>
      <c r="AC37" s="58"/>
      <c r="AD37" s="1"/>
      <c r="AE37" s="1"/>
      <c r="AF37" s="1"/>
      <c r="AG37" s="1"/>
      <c r="AH37" s="1"/>
      <c r="AI37" s="1"/>
      <c r="AJ37" s="1"/>
      <c r="AK37" s="1"/>
    </row>
    <row r="38" ht="12.75" customHeight="1">
      <c r="A38" s="59" t="s">
        <v>56</v>
      </c>
      <c r="B38" s="54" t="str">
        <f t="array" ref="B38">IFERROR(IF(A38&lt;&gt;"",INDEX(B15:B18,MATCH(RIGHT(A38,2),K15:K18,0))&amp;"",""),"")</f>
        <v/>
      </c>
      <c r="C38" s="56" t="str">
        <f>IF(C39&lt;&gt;"",IF(C39=0,B38,B39),"")</f>
        <v/>
      </c>
      <c r="D38" s="49"/>
      <c r="E38" s="60"/>
      <c r="F38" s="61"/>
      <c r="G38" s="62"/>
      <c r="H38" s="54"/>
      <c r="I38" s="1"/>
      <c r="J38" s="1"/>
      <c r="K38" s="1"/>
      <c r="L38" s="1"/>
      <c r="M38" s="51"/>
      <c r="N38" s="51"/>
      <c r="O38" s="51"/>
      <c r="P38" s="1"/>
      <c r="Q38" s="1"/>
      <c r="R38" s="4"/>
      <c r="S38" s="57"/>
      <c r="T38" s="4" t="s">
        <v>23</v>
      </c>
      <c r="U38" s="58"/>
      <c r="V38" s="1"/>
      <c r="W38" s="57"/>
      <c r="X38" s="4" t="s">
        <v>23</v>
      </c>
      <c r="Y38" s="58"/>
      <c r="Z38" s="1"/>
      <c r="AA38" s="57"/>
      <c r="AB38" s="4" t="s">
        <v>23</v>
      </c>
      <c r="AC38" s="58"/>
      <c r="AD38" s="1"/>
      <c r="AE38" s="1"/>
      <c r="AF38" s="1"/>
      <c r="AG38" s="1"/>
      <c r="AH38" s="1"/>
      <c r="AI38" s="1"/>
      <c r="AJ38" s="1"/>
      <c r="AK38" s="1"/>
    </row>
    <row r="39" ht="12.75" customHeight="1">
      <c r="A39" s="63" t="s">
        <v>61</v>
      </c>
      <c r="B39" s="60" t="str">
        <f t="array" ref="B39">IFERROR(IF(A39&lt;&gt;"",INDEX(B24:B27,MATCH(RIGHT(A39,1),K24:K27,0))&amp;"",""),"")</f>
        <v/>
      </c>
      <c r="C39" s="61"/>
      <c r="D39" s="62"/>
      <c r="E39" s="62"/>
      <c r="F39" s="55"/>
      <c r="G39" s="1"/>
      <c r="H39" s="58"/>
      <c r="I39" s="56" t="str">
        <f>IF(I41&lt;&gt;"",IF(I41=0,F37,F41),"")</f>
        <v/>
      </c>
      <c r="J39" s="49"/>
      <c r="K39" s="49"/>
      <c r="L39" s="1" t="s">
        <v>62</v>
      </c>
      <c r="M39" s="51" t="s">
        <v>63</v>
      </c>
      <c r="N39" s="51"/>
      <c r="O39" s="51"/>
      <c r="P39" s="52" t="str">
        <f>F49</f>
        <v/>
      </c>
      <c r="Q39" s="52" t="str">
        <f>F51</f>
        <v/>
      </c>
      <c r="R39" s="4">
        <f>IF(S39="",VLOOKUP(L39,Ajakava!D:G,4,FALSE),"")</f>
        <v>4</v>
      </c>
      <c r="S39" s="57"/>
      <c r="T39" s="23" t="s">
        <v>23</v>
      </c>
      <c r="U39" s="58"/>
      <c r="V39" s="1"/>
      <c r="W39" s="57"/>
      <c r="X39" s="23" t="s">
        <v>23</v>
      </c>
      <c r="Y39" s="58"/>
      <c r="Z39" s="1"/>
      <c r="AA39" s="57"/>
      <c r="AB39" s="23" t="s">
        <v>23</v>
      </c>
      <c r="AC39" s="58"/>
      <c r="AD39" s="1"/>
      <c r="AE39" s="1"/>
      <c r="AF39" s="1"/>
      <c r="AG39" s="1"/>
      <c r="AH39" s="1"/>
      <c r="AI39" s="1"/>
      <c r="AJ39" s="1"/>
      <c r="AK39" s="1"/>
    </row>
    <row r="40" ht="12.75" customHeight="1">
      <c r="A40" s="59" t="s">
        <v>59</v>
      </c>
      <c r="B40" s="54" t="str">
        <f t="array" ref="B40">IFERROR(IF(A40&lt;&gt;"",INDEX(B24:B27,MATCH(RIGHT(A40,2),K24:K27,0))&amp;"",""),"")</f>
        <v/>
      </c>
      <c r="C40" s="56" t="str">
        <f>IF(C41&lt;&gt;"",IF(C41=0,B40,B41),"")</f>
        <v/>
      </c>
      <c r="D40" s="49"/>
      <c r="E40" s="49"/>
      <c r="F40" s="55"/>
      <c r="G40" s="1"/>
      <c r="H40" s="58"/>
      <c r="I40" s="64"/>
      <c r="J40" s="62"/>
      <c r="K40" s="62"/>
      <c r="L40" s="1"/>
      <c r="M40" s="51"/>
      <c r="N40" s="51"/>
      <c r="O40" s="51"/>
      <c r="P40" s="1"/>
      <c r="Q40" s="1"/>
      <c r="R40" s="4"/>
      <c r="S40" s="57"/>
      <c r="T40" s="4" t="s">
        <v>23</v>
      </c>
      <c r="U40" s="58"/>
      <c r="V40" s="1"/>
      <c r="W40" s="57"/>
      <c r="X40" s="4" t="s">
        <v>23</v>
      </c>
      <c r="Y40" s="58"/>
      <c r="Z40" s="1"/>
      <c r="AA40" s="57"/>
      <c r="AB40" s="4" t="s">
        <v>23</v>
      </c>
      <c r="AC40" s="58"/>
      <c r="AD40" s="1"/>
      <c r="AE40" s="1"/>
      <c r="AF40" s="1"/>
      <c r="AG40" s="1"/>
      <c r="AH40" s="1"/>
      <c r="AI40" s="1"/>
      <c r="AJ40" s="1"/>
      <c r="AK40" s="1"/>
    </row>
    <row r="41" ht="12.75" customHeight="1">
      <c r="A41" s="63" t="s">
        <v>60</v>
      </c>
      <c r="B41" s="60" t="str">
        <f t="array" ref="B41">IFERROR(IF(A41&lt;&gt;"",INDEX(B6:B9,MATCH(RIGHT(A41,2),K6:K9,0))&amp;"",""),"")</f>
        <v/>
      </c>
      <c r="C41" s="61"/>
      <c r="D41" s="62"/>
      <c r="E41" s="54">
        <v>2.0</v>
      </c>
      <c r="F41" s="56" t="str">
        <f>IF(F42&lt;&gt;"",IF(F42=0,C40,C42),"")</f>
        <v/>
      </c>
      <c r="G41" s="49"/>
      <c r="H41" s="60"/>
      <c r="I41" s="65"/>
      <c r="J41" s="1"/>
      <c r="K41" s="1"/>
      <c r="L41" s="1" t="s">
        <v>64</v>
      </c>
      <c r="M41" s="51" t="s">
        <v>53</v>
      </c>
      <c r="N41" s="51" t="s">
        <v>21</v>
      </c>
      <c r="O41" s="51" t="s">
        <v>65</v>
      </c>
      <c r="P41" s="52" t="str">
        <f>C36</f>
        <v/>
      </c>
      <c r="Q41" s="52" t="str">
        <f>C38</f>
        <v/>
      </c>
      <c r="R41" s="4">
        <f>IF(S41="",VLOOKUP(L41,Ajakava!D:G,4,FALSE),"")</f>
        <v>2</v>
      </c>
      <c r="S41" s="57"/>
      <c r="T41" s="23" t="s">
        <v>23</v>
      </c>
      <c r="U41" s="58"/>
      <c r="V41" s="1"/>
      <c r="W41" s="57"/>
      <c r="X41" s="23" t="s">
        <v>23</v>
      </c>
      <c r="Y41" s="58"/>
      <c r="Z41" s="1"/>
      <c r="AA41" s="57"/>
      <c r="AB41" s="23" t="s">
        <v>23</v>
      </c>
      <c r="AC41" s="58"/>
      <c r="AD41" s="1"/>
      <c r="AE41" s="1"/>
      <c r="AF41" s="1"/>
      <c r="AG41" s="1"/>
      <c r="AH41" s="1"/>
      <c r="AI41" s="1"/>
      <c r="AJ41" s="1"/>
      <c r="AK41" s="1"/>
    </row>
    <row r="42" ht="12.75" customHeight="1">
      <c r="A42" s="1"/>
      <c r="B42" s="47" t="s">
        <v>66</v>
      </c>
      <c r="C42" s="55" t="str">
        <f t="array" ref="C42">IFERROR(IF(B42&lt;&gt;"",INDEX(B15:B18,MATCH(RIGHT(B42,1),K15:K18,0))&amp;"",""),"")</f>
        <v/>
      </c>
      <c r="D42" s="1"/>
      <c r="E42" s="60"/>
      <c r="F42" s="61"/>
      <c r="G42" s="62"/>
      <c r="H42" s="62"/>
      <c r="I42" s="55"/>
      <c r="J42" s="1"/>
      <c r="K42" s="1"/>
      <c r="L42" s="1" t="s">
        <v>67</v>
      </c>
      <c r="M42" s="51" t="s">
        <v>66</v>
      </c>
      <c r="N42" s="51" t="s">
        <v>21</v>
      </c>
      <c r="O42" s="51" t="s">
        <v>68</v>
      </c>
      <c r="P42" s="52" t="str">
        <f>C42</f>
        <v/>
      </c>
      <c r="Q42" s="52" t="str">
        <f>C40</f>
        <v/>
      </c>
      <c r="R42" s="4">
        <f>IF(S42="",VLOOKUP(L42,Ajakava!D:G,4,FALSE),"")</f>
        <v>6</v>
      </c>
      <c r="S42" s="57"/>
      <c r="T42" s="4" t="s">
        <v>23</v>
      </c>
      <c r="U42" s="58"/>
      <c r="V42" s="1"/>
      <c r="W42" s="57"/>
      <c r="X42" s="4" t="s">
        <v>23</v>
      </c>
      <c r="Y42" s="58"/>
      <c r="Z42" s="1"/>
      <c r="AA42" s="57"/>
      <c r="AB42" s="4" t="s">
        <v>23</v>
      </c>
      <c r="AC42" s="58"/>
      <c r="AD42" s="1"/>
      <c r="AE42" s="1"/>
      <c r="AF42" s="1"/>
      <c r="AG42" s="1"/>
      <c r="AH42" s="1"/>
      <c r="AI42" s="1"/>
      <c r="AJ42" s="1"/>
      <c r="AK42" s="1"/>
    </row>
    <row r="43" ht="12.75" customHeight="1">
      <c r="A43" s="1"/>
      <c r="B43" s="47"/>
      <c r="C43" s="66"/>
      <c r="D43" s="62"/>
      <c r="E43" s="62"/>
      <c r="F43" s="55"/>
      <c r="G43" s="1"/>
      <c r="H43" s="1"/>
      <c r="I43" s="55"/>
      <c r="J43" s="1"/>
      <c r="K43" s="50" t="s">
        <v>69</v>
      </c>
      <c r="L43" s="1"/>
      <c r="M43" s="51"/>
      <c r="N43" s="51"/>
      <c r="O43" s="51"/>
      <c r="P43" s="1"/>
      <c r="Q43" s="1"/>
      <c r="R43" s="4"/>
      <c r="S43" s="57"/>
      <c r="T43" s="23" t="s">
        <v>23</v>
      </c>
      <c r="U43" s="58"/>
      <c r="V43" s="1"/>
      <c r="W43" s="57"/>
      <c r="X43" s="23" t="s">
        <v>23</v>
      </c>
      <c r="Y43" s="58"/>
      <c r="Z43" s="1"/>
      <c r="AA43" s="57"/>
      <c r="AB43" s="23" t="s">
        <v>23</v>
      </c>
      <c r="AC43" s="58"/>
      <c r="AD43" s="1"/>
      <c r="AE43" s="1"/>
      <c r="AF43" s="1"/>
      <c r="AG43" s="1"/>
      <c r="AH43" s="1"/>
      <c r="AI43" s="1"/>
      <c r="AJ43" s="1"/>
      <c r="AK43" s="1"/>
    </row>
    <row r="44" ht="12.75" customHeight="1">
      <c r="A44" s="1"/>
      <c r="B44" s="1"/>
      <c r="C44" s="1"/>
      <c r="D44" s="1"/>
      <c r="E44" s="1">
        <v>-1.0</v>
      </c>
      <c r="F44" s="48" t="str">
        <f>IF(F38&lt;&gt;"",IF(F38=0,C38,C36),"")</f>
        <v/>
      </c>
      <c r="G44" s="49"/>
      <c r="H44" s="49"/>
      <c r="I44" s="55"/>
      <c r="J44" s="1"/>
      <c r="K44" s="1"/>
      <c r="L44" s="1" t="s">
        <v>70</v>
      </c>
      <c r="M44" s="51" t="s">
        <v>71</v>
      </c>
      <c r="N44" s="51"/>
      <c r="O44" s="51"/>
      <c r="P44" s="52" t="str">
        <f>F44</f>
        <v/>
      </c>
      <c r="Q44" s="52" t="str">
        <f>F46</f>
        <v/>
      </c>
      <c r="R44" s="4">
        <f>IF(S44="",VLOOKUP(L44,Ajakava!D:G,4,FALSE),"")</f>
        <v>3</v>
      </c>
      <c r="S44" s="57"/>
      <c r="T44" s="4" t="s">
        <v>23</v>
      </c>
      <c r="U44" s="58"/>
      <c r="V44" s="1"/>
      <c r="W44" s="57"/>
      <c r="X44" s="4" t="s">
        <v>23</v>
      </c>
      <c r="Y44" s="58"/>
      <c r="Z44" s="1"/>
      <c r="AA44" s="57"/>
      <c r="AB44" s="4" t="s">
        <v>23</v>
      </c>
      <c r="AC44" s="58"/>
      <c r="AD44" s="1"/>
      <c r="AE44" s="1"/>
      <c r="AF44" s="1"/>
      <c r="AG44" s="1"/>
      <c r="AH44" s="1"/>
      <c r="AI44" s="1"/>
      <c r="AJ44" s="1"/>
      <c r="AK44" s="1"/>
    </row>
    <row r="45" ht="12.75" customHeight="1">
      <c r="A45" s="1"/>
      <c r="B45" s="1"/>
      <c r="C45" s="1"/>
      <c r="D45" s="1"/>
      <c r="E45" s="1"/>
      <c r="F45" s="66"/>
      <c r="G45" s="62"/>
      <c r="H45" s="54"/>
      <c r="I45" s="56" t="str">
        <f>IF(I46&lt;&gt;"",IF(I46=0,F44,F46),"")</f>
        <v/>
      </c>
      <c r="J45" s="49"/>
      <c r="K45" s="49"/>
      <c r="L45" s="1"/>
      <c r="M45" s="51"/>
      <c r="N45" s="51"/>
      <c r="O45" s="51"/>
      <c r="P45" s="1"/>
      <c r="Q45" s="1"/>
      <c r="R45" s="4"/>
      <c r="S45" s="57"/>
      <c r="T45" s="23" t="s">
        <v>23</v>
      </c>
      <c r="U45" s="58"/>
      <c r="V45" s="1"/>
      <c r="W45" s="57"/>
      <c r="X45" s="23" t="s">
        <v>23</v>
      </c>
      <c r="Y45" s="58"/>
      <c r="Z45" s="1"/>
      <c r="AA45" s="57"/>
      <c r="AB45" s="23" t="s">
        <v>23</v>
      </c>
      <c r="AC45" s="58"/>
      <c r="AD45" s="1"/>
      <c r="AE45" s="1"/>
      <c r="AF45" s="1"/>
      <c r="AG45" s="1"/>
      <c r="AH45" s="1"/>
      <c r="AI45" s="1"/>
      <c r="AJ45" s="1"/>
      <c r="AK45" s="1"/>
    </row>
    <row r="46" ht="12.75" customHeight="1">
      <c r="A46" s="1"/>
      <c r="B46" s="1"/>
      <c r="C46" s="1"/>
      <c r="D46" s="1"/>
      <c r="E46" s="1">
        <v>-2.0</v>
      </c>
      <c r="F46" s="48" t="str">
        <f>IF(F42&lt;&gt;"",IF(F42=0,C42,C40),"")</f>
        <v/>
      </c>
      <c r="G46" s="49"/>
      <c r="H46" s="60"/>
      <c r="I46" s="61"/>
      <c r="J46" s="62"/>
      <c r="K46" s="62"/>
      <c r="L46" s="1" t="s">
        <v>72</v>
      </c>
      <c r="M46" s="51" t="s">
        <v>73</v>
      </c>
      <c r="N46" s="51"/>
      <c r="O46" s="51"/>
      <c r="P46" s="52" t="str">
        <f>F37</f>
        <v/>
      </c>
      <c r="Q46" s="52" t="str">
        <f>F41</f>
        <v/>
      </c>
      <c r="R46" s="4">
        <f>IF(S46="",VLOOKUP(L46,Ajakava!D:G,4,FALSE),"")</f>
        <v>2</v>
      </c>
      <c r="S46" s="67"/>
      <c r="T46" s="37" t="s">
        <v>23</v>
      </c>
      <c r="U46" s="60"/>
      <c r="V46" s="1"/>
      <c r="W46" s="67"/>
      <c r="X46" s="37" t="s">
        <v>23</v>
      </c>
      <c r="Y46" s="60"/>
      <c r="Z46" s="1"/>
      <c r="AA46" s="67"/>
      <c r="AB46" s="37" t="s">
        <v>23</v>
      </c>
      <c r="AC46" s="60"/>
      <c r="AD46" s="1"/>
      <c r="AE46" s="1"/>
      <c r="AF46" s="1"/>
      <c r="AG46" s="1"/>
      <c r="AH46" s="1"/>
      <c r="AI46" s="1"/>
      <c r="AJ46" s="1"/>
      <c r="AK46" s="1"/>
    </row>
    <row r="47" ht="12.75" customHeight="1">
      <c r="A47" s="1"/>
      <c r="B47" s="1"/>
      <c r="C47" s="1"/>
      <c r="D47" s="1"/>
      <c r="E47" s="1"/>
      <c r="F47" s="66"/>
      <c r="G47" s="62"/>
      <c r="H47" s="62"/>
      <c r="I47" s="55"/>
      <c r="J47" s="1"/>
      <c r="K47" s="1"/>
      <c r="L47" s="1"/>
      <c r="M47" s="51"/>
      <c r="N47" s="51"/>
      <c r="O47" s="5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ht="12.75" customHeight="1">
      <c r="A48" s="1"/>
      <c r="B48" s="1"/>
      <c r="C48" s="1"/>
      <c r="D48" s="1"/>
      <c r="E48" s="1"/>
      <c r="F48" s="55"/>
      <c r="G48" s="1"/>
      <c r="H48" s="1"/>
      <c r="I48" s="55"/>
      <c r="J48" s="1"/>
      <c r="K48" s="1" t="s">
        <v>74</v>
      </c>
      <c r="L48" s="1"/>
      <c r="M48" s="51"/>
      <c r="N48" s="51"/>
      <c r="O48" s="5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ht="12.75" customHeight="1">
      <c r="A49" s="1"/>
      <c r="B49" s="1"/>
      <c r="C49" s="1"/>
      <c r="D49" s="1"/>
      <c r="E49" s="1" t="s">
        <v>65</v>
      </c>
      <c r="F49" s="48" t="str">
        <f>IF(C39&lt;&gt;"",IF(C39=0,B39,B38),"")</f>
        <v/>
      </c>
      <c r="G49" s="49"/>
      <c r="H49" s="49"/>
      <c r="I49" s="55"/>
      <c r="J49" s="1"/>
      <c r="K49" s="1"/>
      <c r="L49" s="1"/>
      <c r="M49" s="51"/>
      <c r="N49" s="51"/>
      <c r="O49" s="5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ht="12.75" customHeight="1">
      <c r="A50" s="1"/>
      <c r="B50" s="1"/>
      <c r="C50" s="1"/>
      <c r="D50" s="1"/>
      <c r="E50" s="1"/>
      <c r="F50" s="66"/>
      <c r="G50" s="62"/>
      <c r="H50" s="54"/>
      <c r="I50" s="56" t="str">
        <f>IF(I51&lt;&gt;"",IF(I51=0,F49,F51),"")</f>
        <v/>
      </c>
      <c r="J50" s="49"/>
      <c r="K50" s="49"/>
      <c r="L50" s="1"/>
      <c r="M50" s="51"/>
      <c r="N50" s="51"/>
      <c r="O50" s="5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ht="12.75" customHeight="1">
      <c r="A51" s="1"/>
      <c r="B51" s="1"/>
      <c r="C51" s="1"/>
      <c r="D51" s="1"/>
      <c r="E51" s="1" t="s">
        <v>68</v>
      </c>
      <c r="F51" s="48" t="str">
        <f>IF(C41&lt;&gt;"",IF(C41=0,B41,B40),"")</f>
        <v/>
      </c>
      <c r="G51" s="49"/>
      <c r="H51" s="60"/>
      <c r="I51" s="61"/>
      <c r="J51" s="62"/>
      <c r="K51" s="62"/>
      <c r="L51" s="1"/>
      <c r="M51" s="51"/>
      <c r="N51" s="51"/>
      <c r="O51" s="5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ht="12.75" customHeight="1">
      <c r="A52" s="1"/>
      <c r="B52" s="1"/>
      <c r="C52" s="1"/>
      <c r="D52" s="1"/>
      <c r="E52" s="1"/>
      <c r="F52" s="66"/>
      <c r="G52" s="62"/>
      <c r="H52" s="62"/>
      <c r="I52" s="55"/>
      <c r="J52" s="1"/>
      <c r="K52" s="1"/>
      <c r="L52" s="1"/>
      <c r="M52" s="51"/>
      <c r="N52" s="51"/>
      <c r="O52" s="5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ht="12.75" customHeight="1">
      <c r="T55" s="5" t="s">
        <v>12</v>
      </c>
      <c r="X55" s="5" t="s">
        <v>13</v>
      </c>
      <c r="AB55" s="5" t="s">
        <v>14</v>
      </c>
    </row>
    <row r="56" ht="12.75" customHeight="1">
      <c r="B56" s="47" t="s">
        <v>75</v>
      </c>
      <c r="C56" s="48" t="str">
        <f t="array" ref="C56">IFERROR(IF(B56&lt;&gt;"",INDEX(B6:B9,MATCH(RIGHT(B56,3),K6:K9,0))&amp;"",""),"")</f>
        <v/>
      </c>
      <c r="D56" s="49"/>
      <c r="E56" s="49"/>
      <c r="F56" s="1"/>
      <c r="G56" s="1"/>
      <c r="H56" s="1"/>
      <c r="I56" s="1"/>
      <c r="J56" s="1"/>
      <c r="K56" s="1" t="s">
        <v>76</v>
      </c>
      <c r="L56" s="1" t="s">
        <v>77</v>
      </c>
      <c r="M56" s="68" t="s">
        <v>75</v>
      </c>
      <c r="N56" s="69" t="s">
        <v>21</v>
      </c>
      <c r="O56" s="68" t="s">
        <v>78</v>
      </c>
      <c r="P56" s="52" t="str">
        <f>C56</f>
        <v/>
      </c>
      <c r="Q56" s="52" t="str">
        <f>C58</f>
        <v/>
      </c>
      <c r="R56" s="4" t="str">
        <f>IF(S56="",VLOOKUP(L56,Ajakava!D:G,4,FALSE),"")</f>
        <v>#N/A</v>
      </c>
      <c r="S56" s="11"/>
      <c r="T56" s="13" t="s">
        <v>23</v>
      </c>
      <c r="U56" s="16"/>
      <c r="W56" s="11"/>
      <c r="X56" s="13" t="s">
        <v>23</v>
      </c>
      <c r="Y56" s="16"/>
      <c r="AA56" s="11"/>
      <c r="AB56" s="13" t="s">
        <v>23</v>
      </c>
      <c r="AC56" s="16"/>
    </row>
    <row r="57" ht="12.75" customHeight="1">
      <c r="B57" s="47"/>
      <c r="C57" s="55"/>
      <c r="D57" s="1"/>
      <c r="E57" s="54">
        <v>1.0</v>
      </c>
      <c r="F57" s="56" t="str">
        <f>IF(F58&lt;&gt;"",IF(F58=0,C56,C58),"")</f>
        <v/>
      </c>
      <c r="G57" s="49"/>
      <c r="H57" s="49"/>
      <c r="I57" s="1"/>
      <c r="J57" s="1"/>
      <c r="K57" s="1"/>
      <c r="L57" s="1" t="s">
        <v>79</v>
      </c>
      <c r="M57" s="68" t="s">
        <v>80</v>
      </c>
      <c r="N57" s="69" t="s">
        <v>21</v>
      </c>
      <c r="O57" s="68" t="s">
        <v>81</v>
      </c>
      <c r="P57" s="52" t="str">
        <f>C60</f>
        <v/>
      </c>
      <c r="Q57" s="52" t="str">
        <f>C62</f>
        <v/>
      </c>
      <c r="R57" s="4" t="str">
        <f>IF(S57="",VLOOKUP(L57,Ajakava!D:G,4,FALSE),"")</f>
        <v>#N/A</v>
      </c>
      <c r="S57" s="26"/>
      <c r="T57" s="23" t="s">
        <v>23</v>
      </c>
      <c r="U57" s="27"/>
      <c r="W57" s="26"/>
      <c r="X57" s="23" t="s">
        <v>23</v>
      </c>
      <c r="Y57" s="27"/>
      <c r="AA57" s="26"/>
      <c r="AB57" s="23" t="s">
        <v>23</v>
      </c>
      <c r="AC57" s="27"/>
    </row>
    <row r="58" ht="12.75" customHeight="1">
      <c r="B58" s="47" t="s">
        <v>78</v>
      </c>
      <c r="C58" s="48" t="str">
        <f t="array" ref="C58">IFERROR(IF(B58&lt;&gt;"",INDEX(B24:B27,MATCH(RIGHT(B58,3),K24:K27,0))&amp;"",""),"")</f>
        <v/>
      </c>
      <c r="D58" s="49"/>
      <c r="E58" s="60"/>
      <c r="F58" s="70"/>
      <c r="G58" s="62"/>
      <c r="H58" s="54"/>
      <c r="I58" s="1"/>
      <c r="J58" s="1"/>
      <c r="K58" s="1"/>
      <c r="R58" s="4"/>
      <c r="S58" s="20"/>
      <c r="T58" s="4" t="s">
        <v>23</v>
      </c>
      <c r="U58" s="33"/>
      <c r="W58" s="20"/>
      <c r="X58" s="4" t="s">
        <v>23</v>
      </c>
      <c r="Y58" s="33"/>
      <c r="AA58" s="20"/>
      <c r="AB58" s="4" t="s">
        <v>23</v>
      </c>
      <c r="AC58" s="33"/>
    </row>
    <row r="59" ht="12.75" customHeight="1">
      <c r="B59" s="47"/>
      <c r="C59" s="66"/>
      <c r="D59" s="62"/>
      <c r="E59" s="62"/>
      <c r="F59" s="55"/>
      <c r="G59" s="1"/>
      <c r="H59" s="58"/>
      <c r="I59" s="56" t="str">
        <f>IF(I61&lt;&gt;"",IF(I61=0,F57,F61),"")</f>
        <v/>
      </c>
      <c r="J59" s="49"/>
      <c r="K59" s="49"/>
      <c r="L59" s="1" t="s">
        <v>82</v>
      </c>
      <c r="M59" s="52" t="s">
        <v>83</v>
      </c>
      <c r="P59" s="52" t="str">
        <f>F64</f>
        <v/>
      </c>
      <c r="Q59" s="52" t="str">
        <f>F66</f>
        <v/>
      </c>
      <c r="R59" s="4" t="str">
        <f>IF(S59="",VLOOKUP(L59,Ajakava!D:G,4,FALSE),"")</f>
        <v>#N/A</v>
      </c>
      <c r="S59" s="26"/>
      <c r="T59" s="23" t="s">
        <v>23</v>
      </c>
      <c r="U59" s="27"/>
      <c r="W59" s="26"/>
      <c r="X59" s="23" t="s">
        <v>23</v>
      </c>
      <c r="Y59" s="27"/>
      <c r="AA59" s="26"/>
      <c r="AB59" s="23" t="s">
        <v>23</v>
      </c>
      <c r="AC59" s="27"/>
    </row>
    <row r="60" ht="12.75" customHeight="1">
      <c r="B60" s="47" t="s">
        <v>80</v>
      </c>
      <c r="C60" s="48" t="str">
        <f t="array" ref="C60">IFERROR(IF(B60&lt;&gt;"",INDEX(B6:B9,MATCH(RIGHT(B60,2),K6:K9,0))&amp;"",""),"")</f>
        <v/>
      </c>
      <c r="D60" s="49"/>
      <c r="E60" s="49"/>
      <c r="F60" s="55"/>
      <c r="G60" s="1"/>
      <c r="H60" s="58"/>
      <c r="I60" s="64"/>
      <c r="J60" s="62"/>
      <c r="K60" s="62"/>
      <c r="R60" s="4"/>
      <c r="S60" s="20"/>
      <c r="T60" s="4" t="s">
        <v>23</v>
      </c>
      <c r="U60" s="33"/>
      <c r="W60" s="20"/>
      <c r="X60" s="4" t="s">
        <v>23</v>
      </c>
      <c r="Y60" s="33"/>
      <c r="AA60" s="20"/>
      <c r="AB60" s="4" t="s">
        <v>23</v>
      </c>
      <c r="AC60" s="33"/>
    </row>
    <row r="61" ht="12.75" customHeight="1">
      <c r="B61" s="47"/>
      <c r="C61" s="66"/>
      <c r="D61" s="62"/>
      <c r="E61" s="54">
        <v>2.0</v>
      </c>
      <c r="F61" s="56" t="str">
        <f>IF(F62&lt;&gt;"",IF(F62=0,C60,C62),"")</f>
        <v/>
      </c>
      <c r="G61" s="49"/>
      <c r="H61" s="60"/>
      <c r="I61" s="71"/>
      <c r="J61" s="1"/>
      <c r="K61" s="1"/>
      <c r="L61" s="1" t="s">
        <v>84</v>
      </c>
      <c r="M61" s="52" t="s">
        <v>76</v>
      </c>
      <c r="P61" s="52" t="str">
        <f>F57</f>
        <v/>
      </c>
      <c r="Q61" s="52" t="str">
        <f>F61</f>
        <v/>
      </c>
      <c r="R61" s="4" t="str">
        <f>IF(S61="",VLOOKUP(L61,Ajakava!D:G,4,FALSE),"")</f>
        <v>#N/A</v>
      </c>
      <c r="S61" s="39"/>
      <c r="T61" s="40" t="s">
        <v>23</v>
      </c>
      <c r="U61" s="41"/>
      <c r="W61" s="39"/>
      <c r="X61" s="40" t="s">
        <v>23</v>
      </c>
      <c r="Y61" s="41"/>
      <c r="AA61" s="39"/>
      <c r="AB61" s="40" t="s">
        <v>23</v>
      </c>
      <c r="AC61" s="41"/>
    </row>
    <row r="62" ht="12.75" customHeight="1">
      <c r="B62" s="47" t="s">
        <v>81</v>
      </c>
      <c r="C62" s="55" t="str">
        <f t="array" ref="C62">IFERROR(IF(B62&lt;&gt;"",INDEX(B15:B18,MATCH(RIGHT(B62,3),K15:K18,0))&amp;"",""),"")</f>
        <v/>
      </c>
      <c r="D62" s="1"/>
      <c r="E62" s="60"/>
      <c r="F62" s="70"/>
      <c r="G62" s="62"/>
      <c r="H62" s="62"/>
      <c r="I62" s="55"/>
      <c r="J62" s="1"/>
      <c r="K62" s="1"/>
    </row>
    <row r="63" ht="12.75" customHeight="1">
      <c r="B63" s="1"/>
      <c r="C63" s="66"/>
      <c r="D63" s="62"/>
      <c r="E63" s="62"/>
      <c r="F63" s="55"/>
      <c r="G63" s="1"/>
      <c r="H63" s="1"/>
      <c r="I63" s="55"/>
      <c r="J63" s="1"/>
      <c r="K63" s="1" t="s">
        <v>83</v>
      </c>
    </row>
    <row r="64" ht="12.75" customHeight="1">
      <c r="B64" s="1"/>
      <c r="C64" s="1"/>
      <c r="D64" s="1"/>
      <c r="E64" s="1">
        <v>-1.0</v>
      </c>
      <c r="F64" s="48" t="str">
        <f>IF(F58&lt;&gt;"",IF(F58=0,C58,C56),"")</f>
        <v/>
      </c>
      <c r="G64" s="49"/>
      <c r="H64" s="49"/>
      <c r="I64" s="55"/>
      <c r="J64" s="1"/>
      <c r="K64" s="1"/>
    </row>
    <row r="65" ht="12.75" customHeight="1">
      <c r="B65" s="1"/>
      <c r="C65" s="1"/>
      <c r="D65" s="1"/>
      <c r="E65" s="1"/>
      <c r="F65" s="66"/>
      <c r="G65" s="62"/>
      <c r="H65" s="54"/>
      <c r="I65" s="56" t="str">
        <f>IF(I66&lt;&gt;"",IF(I66=0,F64,F66),"")</f>
        <v/>
      </c>
      <c r="J65" s="49"/>
      <c r="K65" s="49"/>
    </row>
    <row r="66" ht="12.75" customHeight="1">
      <c r="B66" s="1"/>
      <c r="C66" s="1"/>
      <c r="D66" s="1"/>
      <c r="E66" s="1">
        <v>-2.0</v>
      </c>
      <c r="F66" s="48" t="str">
        <f>IF(F62&lt;&gt;"",IF(F62=0,C62,C60),"")</f>
        <v/>
      </c>
      <c r="G66" s="49"/>
      <c r="H66" s="60"/>
      <c r="I66" s="70"/>
      <c r="J66" s="62"/>
      <c r="K66" s="62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H14:AI14"/>
    <mergeCell ref="AH23:AI23"/>
    <mergeCell ref="F5:G5"/>
    <mergeCell ref="H5:I5"/>
    <mergeCell ref="AH5:AI5"/>
    <mergeCell ref="F14:G14"/>
    <mergeCell ref="H14:I14"/>
    <mergeCell ref="F23:G23"/>
    <mergeCell ref="H23:I23"/>
  </mergeCells>
  <conditionalFormatting sqref="D5:D11">
    <cfRule type="colorScale" priority="1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D14:D20">
    <cfRule type="colorScale" priority="2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D23:D29">
    <cfRule type="colorScale" priority="3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R6:R11">
    <cfRule type="notContainsBlanks" dxfId="0" priority="4">
      <formula>LEN(TRIM(R6))&gt;0</formula>
    </cfRule>
  </conditionalFormatting>
  <conditionalFormatting sqref="R15:R20">
    <cfRule type="notContainsBlanks" dxfId="0" priority="5">
      <formula>LEN(TRIM(R15))&gt;0</formula>
    </cfRule>
  </conditionalFormatting>
  <conditionalFormatting sqref="R24:R29">
    <cfRule type="notContainsBlanks" dxfId="0" priority="6">
      <formula>LEN(TRIM(R24))&gt;0</formula>
    </cfRule>
  </conditionalFormatting>
  <conditionalFormatting sqref="R36:R46">
    <cfRule type="notContainsBlanks" dxfId="0" priority="7">
      <formula>LEN(TRIM(R36))&gt;0</formula>
    </cfRule>
  </conditionalFormatting>
  <conditionalFormatting sqref="R56:R61">
    <cfRule type="notContainsBlanks" dxfId="0" priority="8">
      <formula>LEN(TRIM(R56))&gt;0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38"/>
    <col customWidth="1" min="2" max="2" width="20.38"/>
    <col customWidth="1" min="3" max="4" width="8.38"/>
    <col customWidth="1" min="5" max="5" width="10.38"/>
    <col customWidth="1" min="6" max="9" width="8.38"/>
    <col customWidth="1" min="10" max="10" width="5.88"/>
    <col customWidth="1" min="11" max="11" width="7.88"/>
    <col customWidth="1" min="12" max="12" width="8.63"/>
    <col customWidth="1" min="13" max="13" width="13.38"/>
    <col customWidth="1" min="14" max="14" width="1.75"/>
    <col customWidth="1" min="15" max="15" width="11.38"/>
    <col customWidth="1" min="16" max="16" width="18.25"/>
    <col customWidth="1" min="17" max="17" width="20.13"/>
    <col customWidth="1" min="18" max="18" width="6.88"/>
    <col customWidth="1" min="19" max="19" width="4.75"/>
    <col customWidth="1" min="20" max="20" width="8.38"/>
    <col customWidth="1" min="21" max="21" width="4.75"/>
    <col customWidth="1" min="22" max="22" width="8.38"/>
    <col customWidth="1" min="23" max="23" width="4.75"/>
    <col customWidth="1" min="24" max="24" width="8.38"/>
    <col customWidth="1" min="25" max="25" width="4.75"/>
    <col customWidth="1" min="26" max="26" width="8.38"/>
    <col customWidth="1" min="27" max="27" width="4.75"/>
    <col customWidth="1" min="28" max="28" width="8.38"/>
    <col customWidth="1" min="29" max="29" width="4.75"/>
    <col customWidth="1" min="30" max="30" width="8.38"/>
    <col customWidth="1" min="31" max="31" width="4.75"/>
    <col customWidth="1" min="32" max="32" width="8.38"/>
    <col customWidth="1" min="33" max="33" width="4.75"/>
    <col customWidth="1" min="34" max="37" width="8.38"/>
  </cols>
  <sheetData>
    <row r="1" ht="12.7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ht="12.75" customHeight="1">
      <c r="A2" s="1"/>
      <c r="B2" s="3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ht="12.75" customHeight="1">
      <c r="A3" s="1"/>
      <c r="B3" s="3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ht="12.75" customHeight="1">
      <c r="A5" s="4"/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H5" s="5" t="s">
        <v>8</v>
      </c>
      <c r="J5" s="5" t="s">
        <v>9</v>
      </c>
      <c r="K5" s="6" t="s">
        <v>10</v>
      </c>
      <c r="L5" s="7"/>
      <c r="M5" s="8"/>
      <c r="N5" s="4"/>
      <c r="O5" s="4"/>
      <c r="P5" s="7"/>
      <c r="Q5" s="3"/>
      <c r="R5" s="5" t="s">
        <v>11</v>
      </c>
      <c r="S5" s="5"/>
      <c r="T5" s="5" t="s">
        <v>12</v>
      </c>
      <c r="U5" s="5"/>
      <c r="V5" s="5"/>
      <c r="W5" s="5"/>
      <c r="X5" s="5" t="s">
        <v>13</v>
      </c>
      <c r="Y5" s="5"/>
      <c r="Z5" s="5"/>
      <c r="AA5" s="5"/>
      <c r="AB5" s="5" t="s">
        <v>14</v>
      </c>
      <c r="AC5" s="5"/>
      <c r="AD5" s="5"/>
      <c r="AE5" s="9"/>
      <c r="AF5" s="9" t="s">
        <v>15</v>
      </c>
      <c r="AG5" s="5"/>
      <c r="AH5" s="9" t="s">
        <v>16</v>
      </c>
      <c r="AJ5" s="10"/>
      <c r="AK5" s="5" t="s">
        <v>17</v>
      </c>
    </row>
    <row r="6" ht="12.75" customHeight="1">
      <c r="A6" s="11" t="s">
        <v>18</v>
      </c>
      <c r="B6" s="12" t="s">
        <v>19</v>
      </c>
      <c r="C6" s="13">
        <f>IF(OR(A6="",B6=""),"",COUNTIFS(M6:M11,A6,AE6:AE11,"&gt;=0")+COUNTIFS(O6:O11,A6,AG6:AG11,"&gt;=0"))</f>
        <v>2</v>
      </c>
      <c r="D6" s="13">
        <f>IF(OR(C6="",C6=0),"",COUNTIF(AJ6:AJ11,A6))</f>
        <v>2</v>
      </c>
      <c r="E6" s="13">
        <f t="shared" ref="E6:E9" si="1">IF(OR(C6="",C6=0),"",C6-D6)</f>
        <v>0</v>
      </c>
      <c r="F6" s="13">
        <f>IF(OR(C6="",C6=0),"",SUMIFS(AE6:AE11,M6:M11,A6)+SUMIFS(AG6:AG11,O6:O11,A6))</f>
        <v>4</v>
      </c>
      <c r="G6" s="13">
        <f>IF(OR(C6="",C6=0),"",SUMIFS(AG6:AG11,M6:M11,A6)+SUMIFS(AE6:AE11,O6:O11,A6))</f>
        <v>0</v>
      </c>
      <c r="H6" s="13">
        <f>IF(OR(C6="",C6=0),"",SUMIFS(AH6:AH11,M6:M11,A6)+SUMIFS(AI6:AI11,O6:O11,A6))</f>
        <v>84</v>
      </c>
      <c r="I6" s="13">
        <f>IF(OR(C6="",C6=0),"",SUMIFS(AI6:AI11,M6:M11,A6)+SUMIFS(AH6:AH11,O6:O11,A6))</f>
        <v>42</v>
      </c>
      <c r="J6" s="13">
        <f t="shared" ref="J6:J9" si="2">IFERROR(H6-I6,"")</f>
        <v>42</v>
      </c>
      <c r="K6" s="72" t="s">
        <v>85</v>
      </c>
      <c r="L6" s="7" t="s">
        <v>20</v>
      </c>
      <c r="M6" s="4" t="s">
        <v>18</v>
      </c>
      <c r="N6" s="4" t="s">
        <v>21</v>
      </c>
      <c r="O6" s="15" t="s">
        <v>22</v>
      </c>
      <c r="P6" s="3" t="str">
        <f t="array" ref="P6">IFERROR(IF(M6&lt;&gt;"",INDEX(B6:B9,MATCH(M6,A6:A9,0))&amp;"",""),"")</f>
        <v>Karl Mattias Pedai</v>
      </c>
      <c r="Q6" s="3" t="str">
        <f t="array" ref="Q6">IFERROR(IF(O6&lt;&gt;"",INDEX(B6:B9,MATCH(O6,A6:A9,0))&amp;"",""),"")</f>
        <v/>
      </c>
      <c r="R6" s="4" t="str">
        <f>IF(S6="",VLOOKUP(L6,Ajakava!D:G,4,FALSE),"")</f>
        <v>#N/A</v>
      </c>
      <c r="S6" s="11"/>
      <c r="T6" s="13" t="s">
        <v>23</v>
      </c>
      <c r="U6" s="16"/>
      <c r="V6" s="4"/>
      <c r="W6" s="11"/>
      <c r="X6" s="13" t="s">
        <v>23</v>
      </c>
      <c r="Y6" s="16"/>
      <c r="Z6" s="4"/>
      <c r="AA6" s="11"/>
      <c r="AB6" s="13" t="s">
        <v>23</v>
      </c>
      <c r="AC6" s="16"/>
      <c r="AD6" s="4"/>
      <c r="AE6" s="17" t="str">
        <f t="shared" ref="AE6:AE11" si="3">IF(AND(S6&lt;&gt;"",U6&lt;&gt;""),IF(S6&gt;U6,1,0)+IF(W6&gt;Y6,1,0)+IF(AA6&gt;AC6,1,0),"")</f>
        <v/>
      </c>
      <c r="AF6" s="18" t="s">
        <v>23</v>
      </c>
      <c r="AG6" s="14" t="str">
        <f t="shared" ref="AG6:AG11" si="4">IF(AND(S6&lt;&gt;"",U6&lt;&gt;""),IF(U6&gt;S6,1,0)+IF(Y6&gt;W6,1,0)+IF(AC6&gt;AA6,1,0),"")</f>
        <v/>
      </c>
      <c r="AH6" s="19" t="str">
        <f t="shared" ref="AH6:AH11" si="5">IF(AND(S6&gt;=0,S6&lt;&gt;""),S6+W6+AA6,"")</f>
        <v/>
      </c>
      <c r="AI6" s="19" t="str">
        <f t="shared" ref="AI6:AI11" si="6">IF(AND(U6&gt;=0,U6&lt;&gt;""),U6+Y6+AC6,"")</f>
        <v/>
      </c>
      <c r="AJ6" s="19" t="str">
        <f t="shared" ref="AJ6:AJ11" si="7">IF(AND(S6&lt;&gt;"",U6&lt;&gt;""),IF(AE6&gt;AG6,M6,O6),"")</f>
        <v/>
      </c>
      <c r="AK6" s="3" t="str">
        <f t="array" ref="AK6">IFERROR(INDEX(B6:B9,MATCH(AJ6,A6:A9,0))&amp;"","")</f>
        <v/>
      </c>
    </row>
    <row r="7" ht="12.75" customHeight="1">
      <c r="A7" s="20" t="s">
        <v>24</v>
      </c>
      <c r="B7" s="21" t="s">
        <v>25</v>
      </c>
      <c r="C7" s="4">
        <f>IF(OR(A7="",B7=""),"",COUNTIFS(M6:M11,A7,AE6:AE11,"&gt;=0")+COUNTIFS(O6:O11,A7,AG6:AG11,"&gt;=0"))</f>
        <v>2</v>
      </c>
      <c r="D7" s="4">
        <f>IF(OR(C7="",C7=0),"",COUNTIF(AJ6:AJ11,A7))</f>
        <v>1</v>
      </c>
      <c r="E7" s="4">
        <f t="shared" si="1"/>
        <v>1</v>
      </c>
      <c r="F7" s="4">
        <f>IF(OR(C7="",C7=0),"",SUMIFS(AE6:AE11,M6:M11,A7)+SUMIFS(AG6:AG11,O6:O11,A7))</f>
        <v>2</v>
      </c>
      <c r="G7" s="4">
        <f>IF(OR(C7="",C7=0),"",SUMIFS(AG6:AG11,M6:M11,A7)+SUMIFS(AE6:AE11,O6:O11,A7))</f>
        <v>2</v>
      </c>
      <c r="H7" s="4">
        <f>IF(OR(C7="",C7=0),"",SUMIFS(AH6:AH11,M6:M11,A7)+SUMIFS(AI6:AI11,O6:O11,A7))</f>
        <v>67</v>
      </c>
      <c r="I7" s="4">
        <f>IF(OR(C7="",C7=0),"",SUMIFS(AI6:AI11,M6:M11,A7)+SUMIFS(AH6:AH11,O6:O11,A7))</f>
        <v>72</v>
      </c>
      <c r="J7" s="4">
        <f t="shared" si="2"/>
        <v>-5</v>
      </c>
      <c r="K7" s="73" t="s">
        <v>86</v>
      </c>
      <c r="L7" s="7" t="s">
        <v>26</v>
      </c>
      <c r="M7" s="23" t="s">
        <v>24</v>
      </c>
      <c r="N7" s="23" t="s">
        <v>21</v>
      </c>
      <c r="O7" s="24" t="s">
        <v>27</v>
      </c>
      <c r="P7" s="25" t="str">
        <f t="array" ref="P7">IFERROR(IF(M7&lt;&gt;"",INDEX(B6:B9,MATCH(M7,A6:A9,0))&amp;"",""),"")</f>
        <v>Hendrik Ella</v>
      </c>
      <c r="Q7" s="25" t="str">
        <f t="array" ref="Q7">IFERROR(IF(O7&lt;&gt;"",INDEX(B6:B9,MATCH(O7,A6:A9,0))&amp;"",""),"")</f>
        <v>Ellikar Eensalu</v>
      </c>
      <c r="R7" s="4" t="str">
        <f>IF(S7="",VLOOKUP(L7,Ajakava!D:G,4,FALSE),"")</f>
        <v/>
      </c>
      <c r="S7" s="74">
        <v>21.0</v>
      </c>
      <c r="T7" s="23" t="s">
        <v>23</v>
      </c>
      <c r="U7" s="75">
        <v>18.0</v>
      </c>
      <c r="V7" s="23"/>
      <c r="W7" s="74">
        <v>21.0</v>
      </c>
      <c r="X7" s="23" t="s">
        <v>23</v>
      </c>
      <c r="Y7" s="75">
        <v>12.0</v>
      </c>
      <c r="Z7" s="23"/>
      <c r="AA7" s="26"/>
      <c r="AB7" s="23" t="s">
        <v>23</v>
      </c>
      <c r="AC7" s="27"/>
      <c r="AD7" s="23"/>
      <c r="AE7" s="28">
        <f t="shared" si="3"/>
        <v>2</v>
      </c>
      <c r="AF7" s="29" t="s">
        <v>23</v>
      </c>
      <c r="AG7" s="30">
        <f t="shared" si="4"/>
        <v>0</v>
      </c>
      <c r="AH7" s="31">
        <f t="shared" si="5"/>
        <v>42</v>
      </c>
      <c r="AI7" s="31">
        <f t="shared" si="6"/>
        <v>30</v>
      </c>
      <c r="AJ7" s="31" t="str">
        <f t="shared" si="7"/>
        <v>B</v>
      </c>
      <c r="AK7" s="25" t="str">
        <f t="array" ref="AK7">IFERROR(INDEX(B6:B9,MATCH(AJ7,A6:A9,0))&amp;"","")</f>
        <v>Hendrik Ella</v>
      </c>
    </row>
    <row r="8" ht="12.75" customHeight="1">
      <c r="A8" s="20" t="s">
        <v>27</v>
      </c>
      <c r="B8" s="32" t="s">
        <v>28</v>
      </c>
      <c r="C8" s="4">
        <f>IF(OR(A8="",B8=""),"",COUNTIFS(M6:M11,A8,AE6:AE11,"&gt;=0")+COUNTIFS(O6:O11,A8,AG6:AG11,"&gt;=0"))</f>
        <v>2</v>
      </c>
      <c r="D8" s="4">
        <f>IF(OR(C8="",C8=0),"",COUNTIF(AJ6:AJ11,A8))</f>
        <v>0</v>
      </c>
      <c r="E8" s="4">
        <f t="shared" si="1"/>
        <v>2</v>
      </c>
      <c r="F8" s="4">
        <f>IF(OR(C8="",C8=0),"",SUMIFS(AE6:AE11,M6:M11,A8)+SUMIFS(AG6:AG11,O6:O11,A8))</f>
        <v>0</v>
      </c>
      <c r="G8" s="4">
        <f>IF(OR(C8="",C8=0),"",SUMIFS(AG6:AG11,M6:M11,A8)+SUMIFS(AE6:AE11,O6:O11,A8))</f>
        <v>4</v>
      </c>
      <c r="H8" s="4">
        <f>IF(OR(C8="",C8=0),"",SUMIFS(AH6:AH11,M6:M11,A8)+SUMIFS(AI6:AI11,O6:O11,A8))</f>
        <v>47</v>
      </c>
      <c r="I8" s="4">
        <f>IF(OR(C8="",C8=0),"",SUMIFS(AI6:AI11,M6:M11,A8)+SUMIFS(AH6:AH11,O6:O11,A8))</f>
        <v>84</v>
      </c>
      <c r="J8" s="4">
        <f t="shared" si="2"/>
        <v>-37</v>
      </c>
      <c r="K8" s="73" t="s">
        <v>87</v>
      </c>
      <c r="L8" s="7" t="s">
        <v>29</v>
      </c>
      <c r="M8" s="4" t="s">
        <v>18</v>
      </c>
      <c r="N8" s="4" t="s">
        <v>21</v>
      </c>
      <c r="O8" s="15" t="s">
        <v>27</v>
      </c>
      <c r="P8" s="3" t="str">
        <f t="array" ref="P8">IFERROR(IF(M8&lt;&gt;"",INDEX(B6:B9,MATCH(M8,A6:A9,0))&amp;"",""),"")</f>
        <v>Karl Mattias Pedai</v>
      </c>
      <c r="Q8" s="3" t="str">
        <f t="array" ref="Q8">IFERROR(IF(O8&lt;&gt;"",INDEX(B6:B9,MATCH(O8,A6:A9,0))&amp;"",""),"")</f>
        <v>Ellikar Eensalu</v>
      </c>
      <c r="R8" s="4" t="str">
        <f>IF(S8="",VLOOKUP(L8,Ajakava!D:G,4,FALSE),"")</f>
        <v/>
      </c>
      <c r="S8" s="76">
        <v>21.0</v>
      </c>
      <c r="T8" s="4" t="s">
        <v>23</v>
      </c>
      <c r="U8" s="77">
        <v>8.0</v>
      </c>
      <c r="V8" s="4"/>
      <c r="W8" s="76">
        <v>21.0</v>
      </c>
      <c r="X8" s="4" t="s">
        <v>23</v>
      </c>
      <c r="Y8" s="77">
        <v>9.0</v>
      </c>
      <c r="Z8" s="4"/>
      <c r="AA8" s="20"/>
      <c r="AB8" s="4" t="s">
        <v>23</v>
      </c>
      <c r="AC8" s="33"/>
      <c r="AD8" s="4"/>
      <c r="AE8" s="34">
        <f t="shared" si="3"/>
        <v>2</v>
      </c>
      <c r="AF8" s="5" t="s">
        <v>23</v>
      </c>
      <c r="AG8" s="22">
        <f t="shared" si="4"/>
        <v>0</v>
      </c>
      <c r="AH8" s="19">
        <f t="shared" si="5"/>
        <v>42</v>
      </c>
      <c r="AI8" s="19">
        <f t="shared" si="6"/>
        <v>17</v>
      </c>
      <c r="AJ8" s="19" t="str">
        <f t="shared" si="7"/>
        <v>A</v>
      </c>
      <c r="AK8" s="3" t="str">
        <f t="array" ref="AK8">IFERROR(INDEX(B6:B9,MATCH(AJ8,A6:A9,0))&amp;"","")</f>
        <v>Karl Mattias Pedai</v>
      </c>
    </row>
    <row r="9" ht="12.75" customHeight="1">
      <c r="A9" s="35" t="s">
        <v>22</v>
      </c>
      <c r="B9" s="46"/>
      <c r="C9" s="37" t="str">
        <f>IF(OR(A9="",B9=""),"",COUNTIFS(M6:M11,A9,AE6:AE11,"&gt;=0")+COUNTIFS(O6:O11,A9,AG6:AG11,"&gt;=0"))</f>
        <v/>
      </c>
      <c r="D9" s="37" t="str">
        <f>IF(OR(C9="",C9=0),"",COUNTIF(AJ6:AJ11,A9))</f>
        <v/>
      </c>
      <c r="E9" s="37" t="str">
        <f t="shared" si="1"/>
        <v/>
      </c>
      <c r="F9" s="37" t="str">
        <f>IF(OR(C9="",C9=0),"",SUMIFS(AE6:AE11,M6:M11,A9)+SUMIFS(AG6:AG11,O6:O11,A9))</f>
        <v/>
      </c>
      <c r="G9" s="37" t="str">
        <f>IF(OR(C9="",C9=0),"",SUMIFS(AG6:AG11,M6:M11,A9)+SUMIFS(AE6:AE11,O6:O11,A9))</f>
        <v/>
      </c>
      <c r="H9" s="37" t="str">
        <f>IF(OR(C9="",C9=0),"",SUMIFS(AH6:AH11,M6:M11,A9)+SUMIFS(AI6:AI11,O6:O11,A9))</f>
        <v/>
      </c>
      <c r="I9" s="37" t="str">
        <f>IF(OR(C9="",C9=0),"",SUMIFS(AI6:AI11,M6:M11,A9)+SUMIFS(AH6:AH11,O6:O11,A9))</f>
        <v/>
      </c>
      <c r="J9" s="37">
        <f t="shared" si="2"/>
        <v>0</v>
      </c>
      <c r="K9" s="38"/>
      <c r="L9" s="7" t="s">
        <v>30</v>
      </c>
      <c r="M9" s="23" t="s">
        <v>24</v>
      </c>
      <c r="N9" s="23" t="s">
        <v>21</v>
      </c>
      <c r="O9" s="24" t="s">
        <v>22</v>
      </c>
      <c r="P9" s="25" t="str">
        <f t="array" ref="P9">IFERROR(IF(M9&lt;&gt;"",INDEX(B6:B9,MATCH(M9,A6:A9,0))&amp;"",""),"")</f>
        <v>Hendrik Ella</v>
      </c>
      <c r="Q9" s="25" t="str">
        <f t="array" ref="Q9">IFERROR(IF(O9&lt;&gt;"",INDEX(B6:B9,MATCH(O9,A6:A9,0))&amp;"",""),"")</f>
        <v/>
      </c>
      <c r="R9" s="4" t="str">
        <f>IF(S9="",VLOOKUP(L9,Ajakava!D:G,4,FALSE),"")</f>
        <v>#N/A</v>
      </c>
      <c r="S9" s="26"/>
      <c r="T9" s="23" t="s">
        <v>23</v>
      </c>
      <c r="U9" s="27"/>
      <c r="V9" s="23"/>
      <c r="W9" s="26"/>
      <c r="X9" s="23" t="s">
        <v>23</v>
      </c>
      <c r="Y9" s="27"/>
      <c r="Z9" s="23"/>
      <c r="AA9" s="26"/>
      <c r="AB9" s="23" t="s">
        <v>23</v>
      </c>
      <c r="AC9" s="27"/>
      <c r="AD9" s="23"/>
      <c r="AE9" s="28" t="str">
        <f t="shared" si="3"/>
        <v/>
      </c>
      <c r="AF9" s="29" t="s">
        <v>23</v>
      </c>
      <c r="AG9" s="30" t="str">
        <f t="shared" si="4"/>
        <v/>
      </c>
      <c r="AH9" s="31" t="str">
        <f t="shared" si="5"/>
        <v/>
      </c>
      <c r="AI9" s="31" t="str">
        <f t="shared" si="6"/>
        <v/>
      </c>
      <c r="AJ9" s="31" t="str">
        <f t="shared" si="7"/>
        <v/>
      </c>
      <c r="AK9" s="25" t="str">
        <f t="array" ref="AK9">IFERROR(INDEX(B6:B9,MATCH(AJ9,A6:A9,0))&amp;"","")</f>
        <v/>
      </c>
    </row>
    <row r="10" ht="12.75" customHeight="1">
      <c r="A10" s="4"/>
      <c r="B10" s="3"/>
      <c r="C10" s="4"/>
      <c r="D10" s="4"/>
      <c r="E10" s="4"/>
      <c r="F10" s="4" t="str">
        <f>IF(OR(C10="",C10=0),"",SUMIFS(AE6:AE15,M6:M15,A10)+SUMIFS(AG6:AG15,O6:O15,A10))</f>
        <v/>
      </c>
      <c r="G10" s="4" t="str">
        <f>IF(OR(C10="",C10=0),"",SUMIFS(AG6:AG15,M6:M15,A10)+SUMIFS(AE6:AE15,O6:O15,A10))</f>
        <v/>
      </c>
      <c r="H10" s="4"/>
      <c r="I10" s="4"/>
      <c r="J10" s="4"/>
      <c r="K10" s="5"/>
      <c r="L10" s="7" t="s">
        <v>31</v>
      </c>
      <c r="M10" s="4" t="s">
        <v>18</v>
      </c>
      <c r="N10" s="4" t="s">
        <v>21</v>
      </c>
      <c r="O10" s="15" t="s">
        <v>24</v>
      </c>
      <c r="P10" s="3" t="str">
        <f t="array" ref="P10">IFERROR(IF(M10&lt;&gt;"",INDEX(B6:B9,MATCH(M10,A6:A9,0))&amp;"",""),"")</f>
        <v>Karl Mattias Pedai</v>
      </c>
      <c r="Q10" s="3" t="str">
        <f t="array" ref="Q10">IFERROR(IF(O10&lt;&gt;"",INDEX(B6:B9,MATCH(O10,A6:A9,0))&amp;"",""),"")</f>
        <v>Hendrik Ella</v>
      </c>
      <c r="R10" s="4" t="str">
        <f>IF(S10="",VLOOKUP(L10,Ajakava!D:G,4,FALSE),"")</f>
        <v/>
      </c>
      <c r="S10" s="76">
        <v>21.0</v>
      </c>
      <c r="T10" s="4" t="s">
        <v>23</v>
      </c>
      <c r="U10" s="77">
        <v>10.0</v>
      </c>
      <c r="V10" s="4"/>
      <c r="W10" s="76">
        <v>21.0</v>
      </c>
      <c r="X10" s="4" t="s">
        <v>23</v>
      </c>
      <c r="Y10" s="77">
        <v>15.0</v>
      </c>
      <c r="Z10" s="4"/>
      <c r="AA10" s="20"/>
      <c r="AB10" s="4" t="s">
        <v>23</v>
      </c>
      <c r="AC10" s="33"/>
      <c r="AD10" s="4"/>
      <c r="AE10" s="34">
        <f t="shared" si="3"/>
        <v>2</v>
      </c>
      <c r="AF10" s="5" t="s">
        <v>23</v>
      </c>
      <c r="AG10" s="22">
        <f t="shared" si="4"/>
        <v>0</v>
      </c>
      <c r="AH10" s="19">
        <f t="shared" si="5"/>
        <v>42</v>
      </c>
      <c r="AI10" s="19">
        <f t="shared" si="6"/>
        <v>25</v>
      </c>
      <c r="AJ10" s="19" t="str">
        <f t="shared" si="7"/>
        <v>A</v>
      </c>
      <c r="AK10" s="3" t="str">
        <f t="array" ref="AK10">IFERROR(INDEX(B6:B9,MATCH(AJ10,A6:A9,0))&amp;"","")</f>
        <v>Karl Mattias Pedai</v>
      </c>
    </row>
    <row r="11" ht="12.75" customHeight="1">
      <c r="A11" s="4"/>
      <c r="B11" s="3"/>
      <c r="C11" s="4"/>
      <c r="D11" s="4"/>
      <c r="E11" s="4"/>
      <c r="F11" s="4"/>
      <c r="G11" s="4"/>
      <c r="H11" s="4"/>
      <c r="I11" s="4"/>
      <c r="J11" s="4"/>
      <c r="K11" s="5"/>
      <c r="L11" s="7" t="s">
        <v>32</v>
      </c>
      <c r="M11" s="23" t="s">
        <v>27</v>
      </c>
      <c r="N11" s="23" t="s">
        <v>21</v>
      </c>
      <c r="O11" s="24" t="s">
        <v>22</v>
      </c>
      <c r="P11" s="25" t="str">
        <f t="array" ref="P11">IFERROR(IF(M11&lt;&gt;"",INDEX(B6:B9,MATCH(M11,A6:A9,0))&amp;"",""),"")</f>
        <v>Ellikar Eensalu</v>
      </c>
      <c r="Q11" s="25" t="str">
        <f t="array" ref="Q11">IFERROR(IF(O11&lt;&gt;"",INDEX(B6:B9,MATCH(O11,A6:A9,0))&amp;"",""),"")</f>
        <v/>
      </c>
      <c r="R11" s="4" t="str">
        <f>IF(S11="",VLOOKUP(L11,Ajakava!D:G,4,FALSE),"")</f>
        <v>#N/A</v>
      </c>
      <c r="S11" s="39"/>
      <c r="T11" s="40" t="s">
        <v>23</v>
      </c>
      <c r="U11" s="41"/>
      <c r="V11" s="23"/>
      <c r="W11" s="39"/>
      <c r="X11" s="40" t="s">
        <v>23</v>
      </c>
      <c r="Y11" s="41"/>
      <c r="Z11" s="23"/>
      <c r="AA11" s="39"/>
      <c r="AB11" s="40" t="s">
        <v>23</v>
      </c>
      <c r="AC11" s="41"/>
      <c r="AD11" s="23"/>
      <c r="AE11" s="42" t="str">
        <f t="shared" si="3"/>
        <v/>
      </c>
      <c r="AF11" s="43" t="s">
        <v>23</v>
      </c>
      <c r="AG11" s="44" t="str">
        <f t="shared" si="4"/>
        <v/>
      </c>
      <c r="AH11" s="31" t="str">
        <f t="shared" si="5"/>
        <v/>
      </c>
      <c r="AI11" s="31" t="str">
        <f t="shared" si="6"/>
        <v/>
      </c>
      <c r="AJ11" s="31" t="str">
        <f t="shared" si="7"/>
        <v/>
      </c>
      <c r="AK11" s="25" t="str">
        <f t="array" ref="AK11">IFERROR(INDEX(B6:B9,MATCH(AJ11,A6:A9,0))&amp;"","")</f>
        <v/>
      </c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ht="12.75" customHeight="1">
      <c r="A14" s="4"/>
      <c r="B14" s="5" t="s">
        <v>33</v>
      </c>
      <c r="C14" s="5" t="s">
        <v>4</v>
      </c>
      <c r="D14" s="5" t="s">
        <v>5</v>
      </c>
      <c r="E14" s="5" t="s">
        <v>6</v>
      </c>
      <c r="F14" s="5" t="s">
        <v>7</v>
      </c>
      <c r="H14" s="5" t="s">
        <v>8</v>
      </c>
      <c r="J14" s="5" t="s">
        <v>9</v>
      </c>
      <c r="K14" s="6" t="s">
        <v>10</v>
      </c>
      <c r="L14" s="7"/>
      <c r="M14" s="8"/>
      <c r="N14" s="4"/>
      <c r="O14" s="4"/>
      <c r="P14" s="7"/>
      <c r="Q14" s="3"/>
      <c r="R14" s="5" t="s">
        <v>11</v>
      </c>
      <c r="S14" s="5"/>
      <c r="T14" s="5" t="s">
        <v>12</v>
      </c>
      <c r="U14" s="5"/>
      <c r="V14" s="5"/>
      <c r="W14" s="5"/>
      <c r="X14" s="5" t="s">
        <v>13</v>
      </c>
      <c r="Y14" s="5"/>
      <c r="Z14" s="5"/>
      <c r="AA14" s="5"/>
      <c r="AB14" s="5" t="s">
        <v>14</v>
      </c>
      <c r="AC14" s="5"/>
      <c r="AD14" s="5"/>
      <c r="AE14" s="9"/>
      <c r="AF14" s="9" t="s">
        <v>15</v>
      </c>
      <c r="AG14" s="5"/>
      <c r="AH14" s="9" t="s">
        <v>16</v>
      </c>
      <c r="AJ14" s="10"/>
      <c r="AK14" s="5" t="s">
        <v>17</v>
      </c>
    </row>
    <row r="15" ht="12.75" customHeight="1">
      <c r="A15" s="11" t="s">
        <v>18</v>
      </c>
      <c r="B15" s="45" t="s">
        <v>34</v>
      </c>
      <c r="C15" s="13">
        <f>IF(OR(A15="",B15=""),"",COUNTIFS(M15:M20,A15,AE15:AE20,"&gt;=0")+COUNTIFS(O15:O20,A15,AG15:AG20,"&gt;=0"))</f>
        <v>2</v>
      </c>
      <c r="D15" s="13">
        <f>IF(OR(C15="",C15=0),"",COUNTIF(AJ15:AJ20,A15))</f>
        <v>2</v>
      </c>
      <c r="E15" s="13">
        <f t="shared" ref="E15:E18" si="8">IF(OR(C15="",C15=0),"",C15-D15)</f>
        <v>0</v>
      </c>
      <c r="F15" s="13">
        <f>IF(OR(C15="",C15=0),"",SUMIFS(AE15:AE20,M15:M20,A15)+SUMIFS(AG15:AG20,O15:O20,A15))</f>
        <v>4</v>
      </c>
      <c r="G15" s="13">
        <f>IF(OR(C15="",C15=0),"",SUMIFS(AG15:AG20,M15:M20,A15)+SUMIFS(AE15:AE20,O15:O20,A15))</f>
        <v>0</v>
      </c>
      <c r="H15" s="13">
        <f>IF(OR(C15="",C15=0),"",SUMIFS(AH15:AH20,M15:M20,A15)+SUMIFS(AI15:AI20,O15:O20,A15))</f>
        <v>84</v>
      </c>
      <c r="I15" s="13">
        <f>IF(OR(C15="",C15=0),"",SUMIFS(AI15:AI20,M15:M20,A15)+SUMIFS(AH15:AH20,O15:O20,A15))</f>
        <v>37</v>
      </c>
      <c r="J15" s="13">
        <f t="shared" ref="J15:J18" si="9">IFERROR(H15-I15,"")</f>
        <v>47</v>
      </c>
      <c r="K15" s="72" t="s">
        <v>85</v>
      </c>
      <c r="L15" s="7" t="s">
        <v>35</v>
      </c>
      <c r="M15" s="4" t="s">
        <v>18</v>
      </c>
      <c r="N15" s="4" t="s">
        <v>21</v>
      </c>
      <c r="O15" s="15" t="s">
        <v>22</v>
      </c>
      <c r="P15" s="3" t="str">
        <f t="array" ref="P15">IFERROR(IF(M15&lt;&gt;"",INDEX(B15:B18,MATCH(M15,A15:A18,0))&amp;"",""),"")</f>
        <v>Evor Eensalu</v>
      </c>
      <c r="Q15" s="3" t="str">
        <f t="array" ref="Q15">IFERROR(IF(O15&lt;&gt;"",INDEX(B15:B18,MATCH(O15,A15:A18,0))&amp;"",""),"")</f>
        <v/>
      </c>
      <c r="R15" s="4" t="str">
        <f>IF(S15="",VLOOKUP(L15,Ajakava!D:G,4,FALSE),"")</f>
        <v>#N/A</v>
      </c>
      <c r="S15" s="11"/>
      <c r="T15" s="13" t="s">
        <v>23</v>
      </c>
      <c r="U15" s="16"/>
      <c r="V15" s="4"/>
      <c r="W15" s="11"/>
      <c r="X15" s="13" t="s">
        <v>23</v>
      </c>
      <c r="Y15" s="16"/>
      <c r="Z15" s="4"/>
      <c r="AA15" s="11"/>
      <c r="AB15" s="13" t="s">
        <v>23</v>
      </c>
      <c r="AC15" s="16"/>
      <c r="AD15" s="4"/>
      <c r="AE15" s="17" t="str">
        <f t="shared" ref="AE15:AE20" si="10">IF(AND(S15&lt;&gt;"",U15&lt;&gt;""),IF(S15&gt;U15,1,0)+IF(W15&gt;Y15,1,0)+IF(AA15&gt;AC15,1,0),"")</f>
        <v/>
      </c>
      <c r="AF15" s="18" t="s">
        <v>23</v>
      </c>
      <c r="AG15" s="14" t="str">
        <f t="shared" ref="AG15:AG20" si="11">IF(AND(S15&lt;&gt;"",U15&lt;&gt;""),IF(U15&gt;S15,1,0)+IF(Y15&gt;W15,1,0)+IF(AC15&gt;AA15,1,0),"")</f>
        <v/>
      </c>
      <c r="AH15" s="19" t="str">
        <f t="shared" ref="AH15:AH20" si="12">IF(AND(S15&gt;=0,S15&lt;&gt;""),S15+W15+AA15,"")</f>
        <v/>
      </c>
      <c r="AI15" s="19" t="str">
        <f t="shared" ref="AI15:AI20" si="13">IF(AND(U15&gt;=0,U15&lt;&gt;""),U15+Y15+AC15,"")</f>
        <v/>
      </c>
      <c r="AJ15" s="19" t="str">
        <f t="shared" ref="AJ15:AJ20" si="14">IF(AND(S15&lt;&gt;"",U15&lt;&gt;""),IF(AE15&gt;AG15,M15,O15),"")</f>
        <v/>
      </c>
      <c r="AK15" s="3" t="str">
        <f t="array" ref="AK15">IFERROR(INDEX(B15:B18,MATCH(AJ15,A15:A18,0))&amp;"","")</f>
        <v/>
      </c>
    </row>
    <row r="16" ht="12.75" customHeight="1">
      <c r="A16" s="20" t="s">
        <v>24</v>
      </c>
      <c r="B16" s="32" t="s">
        <v>36</v>
      </c>
      <c r="C16" s="4">
        <f>IF(OR(A16="",B16=""),"",COUNTIFS(M15:M20,A16,AE15:AE20,"&gt;=0")+COUNTIFS(O15:O20,A16,AG15:AG20,"&gt;=0"))</f>
        <v>2</v>
      </c>
      <c r="D16" s="4">
        <f>IF(OR(C16="",C16=0),"",COUNTIF(AJ15:AJ20,A16))</f>
        <v>1</v>
      </c>
      <c r="E16" s="4">
        <f t="shared" si="8"/>
        <v>1</v>
      </c>
      <c r="F16" s="4">
        <f>IF(OR(C16="",C16=0),"",SUMIFS(AE15:AE20,M15:M20,A16)+SUMIFS(AG15:AG20,O15:O20,A16))</f>
        <v>2</v>
      </c>
      <c r="G16" s="4">
        <f>IF(OR(C16="",C16=0),"",SUMIFS(AG15:AG20,M15:M20,A16)+SUMIFS(AE15:AE20,O15:O20,A16))</f>
        <v>2</v>
      </c>
      <c r="H16" s="4">
        <f>IF(OR(C16="",C16=0),"",SUMIFS(AH15:AH20,M15:M20,A16)+SUMIFS(AI15:AI20,O15:O20,A16))</f>
        <v>65</v>
      </c>
      <c r="I16" s="4">
        <f>IF(OR(C16="",C16=0),"",SUMIFS(AI15:AI20,M15:M20,A16)+SUMIFS(AH15:AH20,O15:O20,A16))</f>
        <v>78</v>
      </c>
      <c r="J16" s="4">
        <f t="shared" si="9"/>
        <v>-13</v>
      </c>
      <c r="K16" s="73" t="s">
        <v>86</v>
      </c>
      <c r="L16" s="7" t="s">
        <v>37</v>
      </c>
      <c r="M16" s="23" t="s">
        <v>24</v>
      </c>
      <c r="N16" s="23" t="s">
        <v>21</v>
      </c>
      <c r="O16" s="24" t="s">
        <v>27</v>
      </c>
      <c r="P16" s="25" t="str">
        <f t="array" ref="P16">IFERROR(IF(M16&lt;&gt;"",INDEX(B15:B18,MATCH(M16,A15:A18,0))&amp;"",""),"")</f>
        <v>Rannar Kiviste</v>
      </c>
      <c r="Q16" s="25" t="str">
        <f t="array" ref="Q16">IFERROR(IF(O16&lt;&gt;"",INDEX(B15:B18,MATCH(O16,A15:A18,0))&amp;"",""),"")</f>
        <v>Andres Ella</v>
      </c>
      <c r="R16" s="4" t="str">
        <f>IF(S16="",VLOOKUP(L16,Ajakava!D:G,4,FALSE),"")</f>
        <v/>
      </c>
      <c r="S16" s="74">
        <v>21.0</v>
      </c>
      <c r="T16" s="23" t="s">
        <v>23</v>
      </c>
      <c r="U16" s="75">
        <v>19.0</v>
      </c>
      <c r="V16" s="23"/>
      <c r="W16" s="74">
        <v>21.0</v>
      </c>
      <c r="X16" s="23" t="s">
        <v>23</v>
      </c>
      <c r="Y16" s="75">
        <v>17.0</v>
      </c>
      <c r="Z16" s="23"/>
      <c r="AA16" s="26"/>
      <c r="AB16" s="23" t="s">
        <v>23</v>
      </c>
      <c r="AC16" s="27"/>
      <c r="AD16" s="23"/>
      <c r="AE16" s="28">
        <f t="shared" si="10"/>
        <v>2</v>
      </c>
      <c r="AF16" s="29" t="s">
        <v>23</v>
      </c>
      <c r="AG16" s="30">
        <f t="shared" si="11"/>
        <v>0</v>
      </c>
      <c r="AH16" s="31">
        <f t="shared" si="12"/>
        <v>42</v>
      </c>
      <c r="AI16" s="31">
        <f t="shared" si="13"/>
        <v>36</v>
      </c>
      <c r="AJ16" s="31" t="str">
        <f t="shared" si="14"/>
        <v>B</v>
      </c>
      <c r="AK16" s="25" t="str">
        <f t="array" ref="AK16">IFERROR(INDEX(B15:B18,MATCH(AJ16,A15:A18,0))&amp;"","")</f>
        <v>Rannar Kiviste</v>
      </c>
    </row>
    <row r="17" ht="12.75" customHeight="1">
      <c r="A17" s="20" t="s">
        <v>27</v>
      </c>
      <c r="B17" s="32" t="s">
        <v>38</v>
      </c>
      <c r="C17" s="4">
        <f>IF(OR(A17="",B17=""),"",COUNTIFS(M15:M20,A17,AE15:AE20,"&gt;=0")+COUNTIFS(O15:O20,A17,AG15:AG20,"&gt;=0"))</f>
        <v>2</v>
      </c>
      <c r="D17" s="4">
        <f>IF(OR(C17="",C17=0),"",COUNTIF(AJ15:AJ20,A17))</f>
        <v>0</v>
      </c>
      <c r="E17" s="4">
        <f t="shared" si="8"/>
        <v>2</v>
      </c>
      <c r="F17" s="4">
        <f>IF(OR(C17="",C17=0),"",SUMIFS(AE15:AE20,M15:M20,A17)+SUMIFS(AG15:AG20,O15:O20,A17))</f>
        <v>0</v>
      </c>
      <c r="G17" s="4">
        <f>IF(OR(C17="",C17=0),"",SUMIFS(AG15:AG20,M15:M20,A17)+SUMIFS(AE15:AE20,O15:O20,A17))</f>
        <v>4</v>
      </c>
      <c r="H17" s="4">
        <f>IF(OR(C17="",C17=0),"",SUMIFS(AH15:AH20,M15:M20,A17)+SUMIFS(AI15:AI20,O15:O20,A17))</f>
        <v>50</v>
      </c>
      <c r="I17" s="4">
        <f>IF(OR(C17="",C17=0),"",SUMIFS(AI15:AI20,M15:M20,A17)+SUMIFS(AH15:AH20,O15:O20,A17))</f>
        <v>84</v>
      </c>
      <c r="J17" s="4">
        <f t="shared" si="9"/>
        <v>-34</v>
      </c>
      <c r="K17" s="73" t="s">
        <v>87</v>
      </c>
      <c r="L17" s="7" t="s">
        <v>39</v>
      </c>
      <c r="M17" s="4" t="s">
        <v>18</v>
      </c>
      <c r="N17" s="4" t="s">
        <v>21</v>
      </c>
      <c r="O17" s="15" t="s">
        <v>27</v>
      </c>
      <c r="P17" s="3" t="str">
        <f t="array" ref="P17">IFERROR(IF(M17&lt;&gt;"",INDEX(B15:B18,MATCH(M17,A15:A18,0))&amp;"",""),"")</f>
        <v>Evor Eensalu</v>
      </c>
      <c r="Q17" s="3" t="str">
        <f t="array" ref="Q17">IFERROR(IF(O17&lt;&gt;"",INDEX(B15:B18,MATCH(O17,A15:A18,0))&amp;"",""),"")</f>
        <v>Andres Ella</v>
      </c>
      <c r="R17" s="4" t="str">
        <f>IF(S17="",VLOOKUP(L17,Ajakava!D:G,4,FALSE),"")</f>
        <v/>
      </c>
      <c r="S17" s="76">
        <v>21.0</v>
      </c>
      <c r="T17" s="4" t="s">
        <v>23</v>
      </c>
      <c r="U17" s="77">
        <v>7.0</v>
      </c>
      <c r="V17" s="4"/>
      <c r="W17" s="76">
        <v>21.0</v>
      </c>
      <c r="X17" s="4" t="s">
        <v>23</v>
      </c>
      <c r="Y17" s="77">
        <v>7.0</v>
      </c>
      <c r="Z17" s="4"/>
      <c r="AA17" s="20"/>
      <c r="AB17" s="4" t="s">
        <v>23</v>
      </c>
      <c r="AC17" s="33"/>
      <c r="AD17" s="4"/>
      <c r="AE17" s="34">
        <f t="shared" si="10"/>
        <v>2</v>
      </c>
      <c r="AF17" s="5" t="s">
        <v>23</v>
      </c>
      <c r="AG17" s="22">
        <f t="shared" si="11"/>
        <v>0</v>
      </c>
      <c r="AH17" s="19">
        <f t="shared" si="12"/>
        <v>42</v>
      </c>
      <c r="AI17" s="19">
        <f t="shared" si="13"/>
        <v>14</v>
      </c>
      <c r="AJ17" s="19" t="str">
        <f t="shared" si="14"/>
        <v>A</v>
      </c>
      <c r="AK17" s="3" t="str">
        <f t="array" ref="AK17">IFERROR(INDEX(B15:B18,MATCH(AJ17,A15:A18,0))&amp;"","")</f>
        <v>Evor Eensalu</v>
      </c>
    </row>
    <row r="18" ht="12.75" customHeight="1">
      <c r="A18" s="35" t="s">
        <v>22</v>
      </c>
      <c r="B18" s="46"/>
      <c r="C18" s="37" t="str">
        <f>IF(OR(A18="",B18=""),"",COUNTIFS(M15:M20,A18,AE15:AE20,"&gt;=0")+COUNTIFS(O15:O20,A18,AG15:AG20,"&gt;=0"))</f>
        <v/>
      </c>
      <c r="D18" s="37" t="str">
        <f>IF(OR(C18="",C18=0),"",COUNTIF(AJ15:AJ20,A18))</f>
        <v/>
      </c>
      <c r="E18" s="37" t="str">
        <f t="shared" si="8"/>
        <v/>
      </c>
      <c r="F18" s="37" t="str">
        <f>IF(OR(C18="",C18=0),"",SUMIFS(AE15:AE20,M15:M20,A18)+SUMIFS(AG15:AG20,O15:O20,A18))</f>
        <v/>
      </c>
      <c r="G18" s="37" t="str">
        <f>IF(OR(C18="",C18=0),"",SUMIFS(AG15:AG20,M15:M20,A18)+SUMIFS(AE15:AE20,O15:O20,A18))</f>
        <v/>
      </c>
      <c r="H18" s="37" t="str">
        <f>IF(OR(C18="",C18=0),"",SUMIFS(AH15:AH20,M15:M20,A18)+SUMIFS(AI15:AI20,O15:O20,A18))</f>
        <v/>
      </c>
      <c r="I18" s="37" t="str">
        <f>IF(OR(C18="",C18=0),"",SUMIFS(AI15:AI20,M15:M20,A18)+SUMIFS(AH15:AH20,O15:O20,A18))</f>
        <v/>
      </c>
      <c r="J18" s="37">
        <f t="shared" si="9"/>
        <v>0</v>
      </c>
      <c r="K18" s="38"/>
      <c r="L18" s="7" t="s">
        <v>40</v>
      </c>
      <c r="M18" s="23" t="s">
        <v>24</v>
      </c>
      <c r="N18" s="23" t="s">
        <v>21</v>
      </c>
      <c r="O18" s="24" t="s">
        <v>22</v>
      </c>
      <c r="P18" s="25" t="str">
        <f t="array" ref="P18">IFERROR(IF(M18&lt;&gt;"",INDEX(B15:B18,MATCH(M18,A15:A18,0))&amp;"",""),"")</f>
        <v>Rannar Kiviste</v>
      </c>
      <c r="Q18" s="25" t="str">
        <f t="array" ref="Q18">IFERROR(IF(O18&lt;&gt;"",INDEX(B15:B18,MATCH(O18,A15:A18,0))&amp;"",""),"")</f>
        <v/>
      </c>
      <c r="R18" s="4" t="str">
        <f>IF(S18="",VLOOKUP(L18,Ajakava!D:G,4,FALSE),"")</f>
        <v>#N/A</v>
      </c>
      <c r="S18" s="26"/>
      <c r="T18" s="23" t="s">
        <v>23</v>
      </c>
      <c r="U18" s="27"/>
      <c r="V18" s="23"/>
      <c r="W18" s="26"/>
      <c r="X18" s="23" t="s">
        <v>23</v>
      </c>
      <c r="Y18" s="27"/>
      <c r="Z18" s="23"/>
      <c r="AA18" s="26"/>
      <c r="AB18" s="23" t="s">
        <v>23</v>
      </c>
      <c r="AC18" s="27"/>
      <c r="AD18" s="23"/>
      <c r="AE18" s="28" t="str">
        <f t="shared" si="10"/>
        <v/>
      </c>
      <c r="AF18" s="29" t="s">
        <v>23</v>
      </c>
      <c r="AG18" s="30" t="str">
        <f t="shared" si="11"/>
        <v/>
      </c>
      <c r="AH18" s="31" t="str">
        <f t="shared" si="12"/>
        <v/>
      </c>
      <c r="AI18" s="31" t="str">
        <f t="shared" si="13"/>
        <v/>
      </c>
      <c r="AJ18" s="31" t="str">
        <f t="shared" si="14"/>
        <v/>
      </c>
      <c r="AK18" s="25" t="str">
        <f t="array" ref="AK18">IFERROR(INDEX(B15:B18,MATCH(AJ18,A15:A18,0))&amp;"","")</f>
        <v/>
      </c>
    </row>
    <row r="19" ht="12.75" customHeight="1">
      <c r="A19" s="4"/>
      <c r="B19" s="3"/>
      <c r="C19" s="4"/>
      <c r="D19" s="4"/>
      <c r="E19" s="4"/>
      <c r="F19" s="4" t="str">
        <f>IF(OR(C19="",C19=0),"",SUMIFS(AE15:AE24,M15:M24,A19)+SUMIFS(AG15:AG24,O15:O24,A19))</f>
        <v/>
      </c>
      <c r="G19" s="4" t="str">
        <f>IF(OR(C19="",C19=0),"",SUMIFS(AG15:AG24,M15:M24,A19)+SUMIFS(AE15:AE24,O15:O24,A19))</f>
        <v/>
      </c>
      <c r="H19" s="4"/>
      <c r="I19" s="4"/>
      <c r="J19" s="4"/>
      <c r="K19" s="5"/>
      <c r="L19" s="7" t="s">
        <v>41</v>
      </c>
      <c r="M19" s="4" t="s">
        <v>18</v>
      </c>
      <c r="N19" s="4" t="s">
        <v>21</v>
      </c>
      <c r="O19" s="15" t="s">
        <v>24</v>
      </c>
      <c r="P19" s="3" t="str">
        <f t="array" ref="P19">IFERROR(IF(M19&lt;&gt;"",INDEX(B15:B18,MATCH(M19,A15:A18,0))&amp;"",""),"")</f>
        <v>Evor Eensalu</v>
      </c>
      <c r="Q19" s="3" t="str">
        <f t="array" ref="Q19">IFERROR(IF(O19&lt;&gt;"",INDEX(B15:B18,MATCH(O19,A15:A18,0))&amp;"",""),"")</f>
        <v>Rannar Kiviste</v>
      </c>
      <c r="R19" s="4" t="str">
        <f>IF(S19="",VLOOKUP(L19,Ajakava!D:G,4,FALSE),"")</f>
        <v/>
      </c>
      <c r="S19" s="76">
        <v>21.0</v>
      </c>
      <c r="T19" s="4" t="s">
        <v>23</v>
      </c>
      <c r="U19" s="77">
        <v>12.0</v>
      </c>
      <c r="V19" s="4"/>
      <c r="W19" s="76">
        <v>21.0</v>
      </c>
      <c r="X19" s="4" t="s">
        <v>23</v>
      </c>
      <c r="Y19" s="77">
        <v>11.0</v>
      </c>
      <c r="Z19" s="4"/>
      <c r="AA19" s="20"/>
      <c r="AB19" s="4" t="s">
        <v>23</v>
      </c>
      <c r="AC19" s="33"/>
      <c r="AD19" s="4"/>
      <c r="AE19" s="34">
        <f t="shared" si="10"/>
        <v>2</v>
      </c>
      <c r="AF19" s="5" t="s">
        <v>23</v>
      </c>
      <c r="AG19" s="22">
        <f t="shared" si="11"/>
        <v>0</v>
      </c>
      <c r="AH19" s="19">
        <f t="shared" si="12"/>
        <v>42</v>
      </c>
      <c r="AI19" s="19">
        <f t="shared" si="13"/>
        <v>23</v>
      </c>
      <c r="AJ19" s="19" t="str">
        <f t="shared" si="14"/>
        <v>A</v>
      </c>
      <c r="AK19" s="3" t="str">
        <f t="array" ref="AK19">IFERROR(INDEX(B15:B18,MATCH(AJ19,A15:A18,0))&amp;"","")</f>
        <v>Evor Eensalu</v>
      </c>
    </row>
    <row r="20" ht="12.75" customHeight="1">
      <c r="A20" s="4"/>
      <c r="B20" s="3"/>
      <c r="C20" s="4"/>
      <c r="D20" s="4"/>
      <c r="E20" s="4"/>
      <c r="F20" s="4"/>
      <c r="G20" s="4"/>
      <c r="H20" s="4"/>
      <c r="I20" s="4"/>
      <c r="J20" s="4"/>
      <c r="K20" s="5"/>
      <c r="L20" s="7" t="s">
        <v>42</v>
      </c>
      <c r="M20" s="23" t="s">
        <v>27</v>
      </c>
      <c r="N20" s="23" t="s">
        <v>21</v>
      </c>
      <c r="O20" s="24" t="s">
        <v>22</v>
      </c>
      <c r="P20" s="25" t="str">
        <f t="array" ref="P20">IFERROR(IF(M20&lt;&gt;"",INDEX(B15:B18,MATCH(M20,A15:A18,0))&amp;"",""),"")</f>
        <v>Andres Ella</v>
      </c>
      <c r="Q20" s="25" t="str">
        <f t="array" ref="Q20">IFERROR(IF(O20&lt;&gt;"",INDEX(B15:B18,MATCH(O20,A15:A18,0))&amp;"",""),"")</f>
        <v/>
      </c>
      <c r="R20" s="4" t="str">
        <f>IF(S20="",VLOOKUP(L20,Ajakava!D:G,4,FALSE),"")</f>
        <v>#N/A</v>
      </c>
      <c r="S20" s="39"/>
      <c r="T20" s="40" t="s">
        <v>23</v>
      </c>
      <c r="U20" s="41"/>
      <c r="V20" s="23"/>
      <c r="W20" s="39"/>
      <c r="X20" s="40" t="s">
        <v>23</v>
      </c>
      <c r="Y20" s="41"/>
      <c r="Z20" s="23"/>
      <c r="AA20" s="39"/>
      <c r="AB20" s="40" t="s">
        <v>23</v>
      </c>
      <c r="AC20" s="41"/>
      <c r="AD20" s="23"/>
      <c r="AE20" s="42" t="str">
        <f t="shared" si="10"/>
        <v/>
      </c>
      <c r="AF20" s="43" t="s">
        <v>23</v>
      </c>
      <c r="AG20" s="44" t="str">
        <f t="shared" si="11"/>
        <v/>
      </c>
      <c r="AH20" s="31" t="str">
        <f t="shared" si="12"/>
        <v/>
      </c>
      <c r="AI20" s="31" t="str">
        <f t="shared" si="13"/>
        <v/>
      </c>
      <c r="AJ20" s="31" t="str">
        <f t="shared" si="14"/>
        <v/>
      </c>
      <c r="AK20" s="25" t="str">
        <f t="array" ref="AK20">IFERROR(INDEX(B15:B18,MATCH(AJ20,A15:A18,0))&amp;"","")</f>
        <v/>
      </c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ht="12.75" customHeight="1">
      <c r="A23" s="4"/>
      <c r="B23" s="5" t="s">
        <v>43</v>
      </c>
      <c r="C23" s="5" t="s">
        <v>4</v>
      </c>
      <c r="D23" s="5" t="s">
        <v>5</v>
      </c>
      <c r="E23" s="5" t="s">
        <v>6</v>
      </c>
      <c r="F23" s="5" t="s">
        <v>7</v>
      </c>
      <c r="H23" s="5" t="s">
        <v>8</v>
      </c>
      <c r="J23" s="5" t="s">
        <v>9</v>
      </c>
      <c r="K23" s="6" t="s">
        <v>10</v>
      </c>
      <c r="L23" s="7"/>
      <c r="M23" s="8"/>
      <c r="N23" s="4"/>
      <c r="O23" s="4"/>
      <c r="P23" s="7"/>
      <c r="Q23" s="3"/>
      <c r="R23" s="5" t="s">
        <v>11</v>
      </c>
      <c r="S23" s="5"/>
      <c r="T23" s="5" t="s">
        <v>12</v>
      </c>
      <c r="U23" s="5"/>
      <c r="V23" s="5"/>
      <c r="W23" s="5"/>
      <c r="X23" s="5" t="s">
        <v>13</v>
      </c>
      <c r="Y23" s="5"/>
      <c r="Z23" s="5"/>
      <c r="AA23" s="5"/>
      <c r="AB23" s="5" t="s">
        <v>14</v>
      </c>
      <c r="AC23" s="5"/>
      <c r="AD23" s="5"/>
      <c r="AE23" s="9"/>
      <c r="AF23" s="9" t="s">
        <v>15</v>
      </c>
      <c r="AG23" s="5"/>
      <c r="AH23" s="9" t="s">
        <v>16</v>
      </c>
      <c r="AJ23" s="10"/>
      <c r="AK23" s="5" t="s">
        <v>17</v>
      </c>
    </row>
    <row r="24" ht="12.75" customHeight="1">
      <c r="A24" s="11" t="s">
        <v>18</v>
      </c>
      <c r="B24" s="45" t="s">
        <v>44</v>
      </c>
      <c r="C24" s="13">
        <f>IF(OR(A24="",B24=""),"",COUNTIFS(M24:M29,A24,AE24:AE29,"&gt;=0")+COUNTIFS(O24:O29,A24,AG24:AG29,"&gt;=0"))</f>
        <v>2</v>
      </c>
      <c r="D24" s="13">
        <f>IF(OR(C24="",C24=0),"",COUNTIF(AJ24:AJ29,A24))</f>
        <v>0</v>
      </c>
      <c r="E24" s="13">
        <f t="shared" ref="E24:E27" si="15">IF(OR(C24="",C24=0),"",C24-D24)</f>
        <v>2</v>
      </c>
      <c r="F24" s="13">
        <f>IF(OR(C24="",C24=0),"",SUMIFS(AE24:AE29,M24:M29,A24)+SUMIFS(AG24:AG29,O24:O29,A24))</f>
        <v>0</v>
      </c>
      <c r="G24" s="13">
        <f>IF(OR(C24="",C24=0),"",SUMIFS(AG24:AG29,M24:M29,A24)+SUMIFS(AE24:AE29,O24:O29,A24))</f>
        <v>4</v>
      </c>
      <c r="H24" s="13">
        <f>IF(OR(C24="",C24=0),"",SUMIFS(AH24:AH29,M24:M29,A24)+SUMIFS(AI24:AI29,O24:O29,A24))</f>
        <v>47</v>
      </c>
      <c r="I24" s="13">
        <f>IF(OR(C24="",C24=0),"",SUMIFS(AI24:AI29,M24:M29,A24)+SUMIFS(AH24:AH29,O24:O29,A24))</f>
        <v>84</v>
      </c>
      <c r="J24" s="13">
        <f t="shared" ref="J24:J27" si="16">IFERROR(H24-I24,"")</f>
        <v>-37</v>
      </c>
      <c r="K24" s="72" t="s">
        <v>87</v>
      </c>
      <c r="L24" s="7" t="s">
        <v>45</v>
      </c>
      <c r="M24" s="4" t="s">
        <v>18</v>
      </c>
      <c r="N24" s="4" t="s">
        <v>21</v>
      </c>
      <c r="O24" s="15" t="s">
        <v>22</v>
      </c>
      <c r="P24" s="3" t="str">
        <f t="array" ref="P24">IFERROR(IF(M24&lt;&gt;"",INDEX(B24:B27,MATCH(M24,A24:A27,0))&amp;"",""),"")</f>
        <v>Martin Pipar</v>
      </c>
      <c r="Q24" s="3" t="str">
        <f t="array" ref="Q24">IFERROR(IF(O24&lt;&gt;"",INDEX(B24:B27,MATCH(O24,A24:A27,0))&amp;"",""),"")</f>
        <v/>
      </c>
      <c r="R24" s="4" t="str">
        <f>IF(S24="",VLOOKUP(L24,Ajakava!D:G,4,FALSE),"")</f>
        <v>#N/A</v>
      </c>
      <c r="S24" s="11"/>
      <c r="T24" s="13" t="s">
        <v>23</v>
      </c>
      <c r="U24" s="16"/>
      <c r="V24" s="4"/>
      <c r="W24" s="11"/>
      <c r="X24" s="13" t="s">
        <v>23</v>
      </c>
      <c r="Y24" s="16"/>
      <c r="Z24" s="4"/>
      <c r="AA24" s="11"/>
      <c r="AB24" s="13" t="s">
        <v>23</v>
      </c>
      <c r="AC24" s="16"/>
      <c r="AD24" s="4"/>
      <c r="AE24" s="17" t="str">
        <f t="shared" ref="AE24:AE29" si="17">IF(AND(S24&lt;&gt;"",U24&lt;&gt;""),IF(S24&gt;U24,1,0)+IF(W24&gt;Y24,1,0)+IF(AA24&gt;AC24,1,0),"")</f>
        <v/>
      </c>
      <c r="AF24" s="18" t="s">
        <v>23</v>
      </c>
      <c r="AG24" s="14" t="str">
        <f t="shared" ref="AG24:AG29" si="18">IF(AND(S24&lt;&gt;"",U24&lt;&gt;""),IF(U24&gt;S24,1,0)+IF(Y24&gt;W24,1,0)+IF(AC24&gt;AA24,1,0),"")</f>
        <v/>
      </c>
      <c r="AH24" s="19" t="str">
        <f t="shared" ref="AH24:AH29" si="19">IF(AND(S24&gt;=0,S24&lt;&gt;""),S24+W24+AA24,"")</f>
        <v/>
      </c>
      <c r="AI24" s="19" t="str">
        <f t="shared" ref="AI24:AI29" si="20">IF(AND(U24&gt;=0,U24&lt;&gt;""),U24+Y24+AC24,"")</f>
        <v/>
      </c>
      <c r="AJ24" s="19" t="str">
        <f t="shared" ref="AJ24:AJ29" si="21">IF(AND(S24&lt;&gt;"",U24&lt;&gt;""),IF(AE24&gt;AG24,M24,O24),"")</f>
        <v/>
      </c>
      <c r="AK24" s="3" t="str">
        <f t="array" ref="AK24">IFERROR(INDEX(B24:B27,MATCH(AJ24,A24:A27,0))&amp;"","")</f>
        <v/>
      </c>
    </row>
    <row r="25" ht="12.75" customHeight="1">
      <c r="A25" s="20" t="s">
        <v>24</v>
      </c>
      <c r="B25" s="32" t="s">
        <v>46</v>
      </c>
      <c r="C25" s="4">
        <f>IF(OR(A25="",B25=""),"",COUNTIFS(M24:M29,A25,AE24:AE29,"&gt;=0")+COUNTIFS(O24:O29,A25,AG24:AG29,"&gt;=0"))</f>
        <v>2</v>
      </c>
      <c r="D25" s="4">
        <f>IF(OR(C25="",C25=0),"",COUNTIF(AJ24:AJ29,A25))</f>
        <v>1</v>
      </c>
      <c r="E25" s="4">
        <f t="shared" si="15"/>
        <v>1</v>
      </c>
      <c r="F25" s="4">
        <f>IF(OR(C25="",C25=0),"",SUMIFS(AE24:AE29,M24:M29,A25)+SUMIFS(AG24:AG29,O24:O29,A25))</f>
        <v>2</v>
      </c>
      <c r="G25" s="4">
        <f>IF(OR(C25="",C25=0),"",SUMIFS(AG24:AG29,M24:M29,A25)+SUMIFS(AE24:AE29,O24:O29,A25))</f>
        <v>2</v>
      </c>
      <c r="H25" s="4">
        <f>IF(OR(C25="",C25=0),"",SUMIFS(AH24:AH29,M24:M29,A25)+SUMIFS(AI24:AI29,O24:O29,A25))</f>
        <v>78</v>
      </c>
      <c r="I25" s="4">
        <f>IF(OR(C25="",C25=0),"",SUMIFS(AI24:AI29,M24:M29,A25)+SUMIFS(AH24:AH29,O24:O29,A25))</f>
        <v>57</v>
      </c>
      <c r="J25" s="4">
        <f t="shared" si="16"/>
        <v>21</v>
      </c>
      <c r="K25" s="73" t="s">
        <v>86</v>
      </c>
      <c r="L25" s="7" t="s">
        <v>47</v>
      </c>
      <c r="M25" s="23" t="s">
        <v>24</v>
      </c>
      <c r="N25" s="23" t="s">
        <v>21</v>
      </c>
      <c r="O25" s="24" t="s">
        <v>27</v>
      </c>
      <c r="P25" s="25" t="str">
        <f t="array" ref="P25">IFERROR(IF(M25&lt;&gt;"",INDEX(B24:B27,MATCH(M25,A24:A27,0))&amp;"",""),"")</f>
        <v>Kairo Kadarpik</v>
      </c>
      <c r="Q25" s="25" t="str">
        <f t="array" ref="Q25">IFERROR(IF(O25&lt;&gt;"",INDEX(B24:B27,MATCH(O25,A24:A27,0))&amp;"",""),"")</f>
        <v>Rando Roosla</v>
      </c>
      <c r="R25" s="4" t="str">
        <f>IF(S25="",VLOOKUP(L25,Ajakava!D:G,4,FALSE),"")</f>
        <v/>
      </c>
      <c r="S25" s="74">
        <v>17.0</v>
      </c>
      <c r="T25" s="23" t="s">
        <v>23</v>
      </c>
      <c r="U25" s="75">
        <v>21.0</v>
      </c>
      <c r="V25" s="23"/>
      <c r="W25" s="74">
        <v>19.0</v>
      </c>
      <c r="X25" s="23" t="s">
        <v>23</v>
      </c>
      <c r="Y25" s="75">
        <v>21.0</v>
      </c>
      <c r="Z25" s="23"/>
      <c r="AA25" s="26"/>
      <c r="AB25" s="4" t="s">
        <v>23</v>
      </c>
      <c r="AC25" s="27"/>
      <c r="AD25" s="23"/>
      <c r="AE25" s="28">
        <f t="shared" si="17"/>
        <v>0</v>
      </c>
      <c r="AF25" s="29" t="s">
        <v>23</v>
      </c>
      <c r="AG25" s="30">
        <f t="shared" si="18"/>
        <v>2</v>
      </c>
      <c r="AH25" s="31">
        <f t="shared" si="19"/>
        <v>36</v>
      </c>
      <c r="AI25" s="31">
        <f t="shared" si="20"/>
        <v>42</v>
      </c>
      <c r="AJ25" s="31" t="str">
        <f t="shared" si="21"/>
        <v>C</v>
      </c>
      <c r="AK25" s="25" t="str">
        <f t="array" ref="AK25">IFERROR(INDEX(B24:B27,MATCH(AJ25,A24:A27,0))&amp;"","")</f>
        <v>Rando Roosla</v>
      </c>
    </row>
    <row r="26" ht="12.75" customHeight="1">
      <c r="A26" s="20" t="s">
        <v>27</v>
      </c>
      <c r="B26" s="32" t="s">
        <v>48</v>
      </c>
      <c r="C26" s="4">
        <f>IF(OR(A26="",B26=""),"",COUNTIFS(M24:M29,A26,AE24:AE29,"&gt;=0")+COUNTIFS(O24:O29,A26,AG24:AG29,"&gt;=0"))</f>
        <v>2</v>
      </c>
      <c r="D26" s="4">
        <f>IF(OR(C26="",C26=0),"",COUNTIF(AJ24:AJ29,A26))</f>
        <v>2</v>
      </c>
      <c r="E26" s="4">
        <f t="shared" si="15"/>
        <v>0</v>
      </c>
      <c r="F26" s="4">
        <f>IF(OR(C26="",C26=0),"",SUMIFS(AE24:AE29,M24:M29,A26)+SUMIFS(AG24:AG29,O24:O29,A26))</f>
        <v>4</v>
      </c>
      <c r="G26" s="4">
        <f>IF(OR(C26="",C26=0),"",SUMIFS(AG24:AG29,M24:M29,A26)+SUMIFS(AE24:AE29,O24:O29,A26))</f>
        <v>0</v>
      </c>
      <c r="H26" s="4">
        <f>IF(OR(C26="",C26=0),"",SUMIFS(AH24:AH29,M24:M29,A26)+SUMIFS(AI24:AI29,O24:O29,A26))</f>
        <v>84</v>
      </c>
      <c r="I26" s="4">
        <f>IF(OR(C26="",C26=0),"",SUMIFS(AI24:AI29,M24:M29,A26)+SUMIFS(AH24:AH29,O24:O29,A26))</f>
        <v>68</v>
      </c>
      <c r="J26" s="4">
        <f t="shared" si="16"/>
        <v>16</v>
      </c>
      <c r="K26" s="73" t="s">
        <v>85</v>
      </c>
      <c r="L26" s="7" t="s">
        <v>49</v>
      </c>
      <c r="M26" s="4" t="s">
        <v>18</v>
      </c>
      <c r="N26" s="4" t="s">
        <v>21</v>
      </c>
      <c r="O26" s="15" t="s">
        <v>27</v>
      </c>
      <c r="P26" s="3" t="str">
        <f t="array" ref="P26">IFERROR(IF(M26&lt;&gt;"",INDEX(B24:B27,MATCH(M26,A24:A27,0))&amp;"",""),"")</f>
        <v>Martin Pipar</v>
      </c>
      <c r="Q26" s="3" t="str">
        <f t="array" ref="Q26">IFERROR(IF(O26&lt;&gt;"",INDEX(B24:B27,MATCH(O26,A24:A27,0))&amp;"",""),"")</f>
        <v>Rando Roosla</v>
      </c>
      <c r="R26" s="4" t="str">
        <f>IF(S26="",VLOOKUP(L26,Ajakava!D:G,4,FALSE),"")</f>
        <v/>
      </c>
      <c r="S26" s="76">
        <v>14.0</v>
      </c>
      <c r="T26" s="4" t="s">
        <v>23</v>
      </c>
      <c r="U26" s="77">
        <v>21.0</v>
      </c>
      <c r="V26" s="4"/>
      <c r="W26" s="76">
        <v>18.0</v>
      </c>
      <c r="X26" s="4" t="s">
        <v>23</v>
      </c>
      <c r="Y26" s="77">
        <v>21.0</v>
      </c>
      <c r="Z26" s="4"/>
      <c r="AA26" s="20"/>
      <c r="AB26" s="4" t="s">
        <v>23</v>
      </c>
      <c r="AC26" s="33"/>
      <c r="AD26" s="4"/>
      <c r="AE26" s="34">
        <f t="shared" si="17"/>
        <v>0</v>
      </c>
      <c r="AF26" s="5" t="s">
        <v>23</v>
      </c>
      <c r="AG26" s="22">
        <f t="shared" si="18"/>
        <v>2</v>
      </c>
      <c r="AH26" s="19">
        <f t="shared" si="19"/>
        <v>32</v>
      </c>
      <c r="AI26" s="19">
        <f t="shared" si="20"/>
        <v>42</v>
      </c>
      <c r="AJ26" s="19" t="str">
        <f t="shared" si="21"/>
        <v>C</v>
      </c>
      <c r="AK26" s="3" t="str">
        <f t="array" ref="AK26">IFERROR(INDEX(B24:B27,MATCH(AJ26,A24:A27,0))&amp;"","")</f>
        <v>Rando Roosla</v>
      </c>
    </row>
    <row r="27" ht="12.75" customHeight="1">
      <c r="A27" s="35" t="s">
        <v>22</v>
      </c>
      <c r="B27" s="46"/>
      <c r="C27" s="37" t="str">
        <f>IF(OR(A27="",B27=""),"",COUNTIFS(M24:M29,A27,AE24:AE29,"&gt;=0")+COUNTIFS(O24:O29,A27,AG24:AG29,"&gt;=0"))</f>
        <v/>
      </c>
      <c r="D27" s="37" t="str">
        <f>IF(OR(C27="",C27=0),"",COUNTIF(AJ24:AJ29,A27))</f>
        <v/>
      </c>
      <c r="E27" s="37" t="str">
        <f t="shared" si="15"/>
        <v/>
      </c>
      <c r="F27" s="37" t="str">
        <f>IF(OR(C27="",C27=0),"",SUMIFS(AE24:AE29,M24:M29,A27)+SUMIFS(AG24:AG29,O24:O29,A27))</f>
        <v/>
      </c>
      <c r="G27" s="37" t="str">
        <f>IF(OR(C27="",C27=0),"",SUMIFS(AG24:AG29,M24:M29,A27)+SUMIFS(AE24:AE29,O24:O29,A27))</f>
        <v/>
      </c>
      <c r="H27" s="37" t="str">
        <f>IF(OR(C27="",C27=0),"",SUMIFS(AH24:AH29,M24:M29,A27)+SUMIFS(AI24:AI29,O24:O29,A27))</f>
        <v/>
      </c>
      <c r="I27" s="37" t="str">
        <f>IF(OR(C27="",C27=0),"",SUMIFS(AI24:AI29,M24:M29,A27)+SUMIFS(AH24:AH29,O24:O29,A27))</f>
        <v/>
      </c>
      <c r="J27" s="37">
        <f t="shared" si="16"/>
        <v>0</v>
      </c>
      <c r="K27" s="38"/>
      <c r="L27" s="7" t="s">
        <v>50</v>
      </c>
      <c r="M27" s="23" t="s">
        <v>24</v>
      </c>
      <c r="N27" s="23" t="s">
        <v>21</v>
      </c>
      <c r="O27" s="24" t="s">
        <v>22</v>
      </c>
      <c r="P27" s="25" t="str">
        <f t="array" ref="P27">IFERROR(IF(M27&lt;&gt;"",INDEX(B24:B27,MATCH(M27,A24:A27,0))&amp;"",""),"")</f>
        <v>Kairo Kadarpik</v>
      </c>
      <c r="Q27" s="25" t="str">
        <f t="array" ref="Q27">IFERROR(IF(O27&lt;&gt;"",INDEX(B24:B27,MATCH(O27,A24:A27,0))&amp;"",""),"")</f>
        <v/>
      </c>
      <c r="R27" s="4" t="str">
        <f>IF(S27="",VLOOKUP(L27,Ajakava!D:G,4,FALSE),"")</f>
        <v>#N/A</v>
      </c>
      <c r="S27" s="26"/>
      <c r="T27" s="23" t="s">
        <v>23</v>
      </c>
      <c r="U27" s="27"/>
      <c r="V27" s="23"/>
      <c r="W27" s="26"/>
      <c r="X27" s="23" t="s">
        <v>23</v>
      </c>
      <c r="Y27" s="27"/>
      <c r="Z27" s="23"/>
      <c r="AA27" s="26"/>
      <c r="AB27" s="23" t="s">
        <v>23</v>
      </c>
      <c r="AC27" s="27"/>
      <c r="AD27" s="23"/>
      <c r="AE27" s="28" t="str">
        <f t="shared" si="17"/>
        <v/>
      </c>
      <c r="AF27" s="29" t="s">
        <v>23</v>
      </c>
      <c r="AG27" s="30" t="str">
        <f t="shared" si="18"/>
        <v/>
      </c>
      <c r="AH27" s="31" t="str">
        <f t="shared" si="19"/>
        <v/>
      </c>
      <c r="AI27" s="31" t="str">
        <f t="shared" si="20"/>
        <v/>
      </c>
      <c r="AJ27" s="31" t="str">
        <f t="shared" si="21"/>
        <v/>
      </c>
      <c r="AK27" s="25" t="str">
        <f t="array" ref="AK27">IFERROR(INDEX(B24:B27,MATCH(AJ27,A24:A27,0))&amp;"","")</f>
        <v/>
      </c>
    </row>
    <row r="28" ht="12.75" customHeight="1">
      <c r="A28" s="4"/>
      <c r="B28" s="3"/>
      <c r="C28" s="4"/>
      <c r="D28" s="4"/>
      <c r="E28" s="4"/>
      <c r="F28" s="4" t="str">
        <f>IF(OR(C28="",C28=0),"",SUMIFS(AE24:AE33,M24:M33,A28)+SUMIFS(AG24:AG33,O24:O33,A28))</f>
        <v/>
      </c>
      <c r="G28" s="4" t="str">
        <f>IF(OR(C28="",C28=0),"",SUMIFS(AG24:AG33,M24:M33,A28)+SUMIFS(AE24:AE33,O24:O33,A28))</f>
        <v/>
      </c>
      <c r="H28" s="4"/>
      <c r="I28" s="4"/>
      <c r="J28" s="4"/>
      <c r="K28" s="5"/>
      <c r="L28" s="7" t="s">
        <v>51</v>
      </c>
      <c r="M28" s="4" t="s">
        <v>18</v>
      </c>
      <c r="N28" s="4" t="s">
        <v>21</v>
      </c>
      <c r="O28" s="15" t="s">
        <v>24</v>
      </c>
      <c r="P28" s="3" t="str">
        <f t="array" ref="P28">IFERROR(IF(M28&lt;&gt;"",INDEX(B24:B27,MATCH(M28,A24:A27,0))&amp;"",""),"")</f>
        <v>Martin Pipar</v>
      </c>
      <c r="Q28" s="3" t="str">
        <f t="array" ref="Q28">IFERROR(IF(O28&lt;&gt;"",INDEX(B24:B27,MATCH(O28,A24:A27,0))&amp;"",""),"")</f>
        <v>Kairo Kadarpik</v>
      </c>
      <c r="R28" s="4" t="str">
        <f>IF(S28="",VLOOKUP(L28,Ajakava!D:G,4,FALSE),"")</f>
        <v/>
      </c>
      <c r="S28" s="76">
        <v>7.0</v>
      </c>
      <c r="T28" s="4" t="s">
        <v>23</v>
      </c>
      <c r="U28" s="77">
        <v>21.0</v>
      </c>
      <c r="V28" s="4"/>
      <c r="W28" s="76">
        <v>8.0</v>
      </c>
      <c r="X28" s="4" t="s">
        <v>23</v>
      </c>
      <c r="Y28" s="77">
        <v>21.0</v>
      </c>
      <c r="Z28" s="4"/>
      <c r="AA28" s="20"/>
      <c r="AB28" s="4" t="s">
        <v>23</v>
      </c>
      <c r="AC28" s="33"/>
      <c r="AD28" s="4"/>
      <c r="AE28" s="34">
        <f t="shared" si="17"/>
        <v>0</v>
      </c>
      <c r="AF28" s="5" t="s">
        <v>23</v>
      </c>
      <c r="AG28" s="22">
        <f t="shared" si="18"/>
        <v>2</v>
      </c>
      <c r="AH28" s="19">
        <f t="shared" si="19"/>
        <v>15</v>
      </c>
      <c r="AI28" s="19">
        <f t="shared" si="20"/>
        <v>42</v>
      </c>
      <c r="AJ28" s="19" t="str">
        <f t="shared" si="21"/>
        <v>B</v>
      </c>
      <c r="AK28" s="3" t="str">
        <f t="array" ref="AK28">IFERROR(INDEX(B24:B27,MATCH(AJ28,A24:A27,0))&amp;"","")</f>
        <v>Kairo Kadarpik</v>
      </c>
    </row>
    <row r="29" ht="12.75" customHeight="1">
      <c r="A29" s="4"/>
      <c r="B29" s="3"/>
      <c r="C29" s="4"/>
      <c r="D29" s="4"/>
      <c r="E29" s="4"/>
      <c r="F29" s="4"/>
      <c r="G29" s="4"/>
      <c r="H29" s="4"/>
      <c r="I29" s="4"/>
      <c r="J29" s="4"/>
      <c r="K29" s="5"/>
      <c r="L29" s="7" t="s">
        <v>52</v>
      </c>
      <c r="M29" s="23" t="s">
        <v>27</v>
      </c>
      <c r="N29" s="23" t="s">
        <v>21</v>
      </c>
      <c r="O29" s="24" t="s">
        <v>22</v>
      </c>
      <c r="P29" s="25" t="str">
        <f t="array" ref="P29">IFERROR(IF(M29&lt;&gt;"",INDEX(B24:B27,MATCH(M29,A24:A27,0))&amp;"",""),"")</f>
        <v>Rando Roosla</v>
      </c>
      <c r="Q29" s="25" t="str">
        <f t="array" ref="Q29">IFERROR(IF(O29&lt;&gt;"",INDEX(B24:B27,MATCH(O29,A24:A27,0))&amp;"",""),"")</f>
        <v/>
      </c>
      <c r="R29" s="4" t="str">
        <f>IF(S29="",VLOOKUP(L29,Ajakava!D:G,4,FALSE),"")</f>
        <v>#N/A</v>
      </c>
      <c r="S29" s="39"/>
      <c r="T29" s="40" t="s">
        <v>23</v>
      </c>
      <c r="U29" s="41"/>
      <c r="V29" s="23"/>
      <c r="W29" s="39"/>
      <c r="X29" s="40" t="s">
        <v>23</v>
      </c>
      <c r="Y29" s="41"/>
      <c r="Z29" s="23"/>
      <c r="AA29" s="39"/>
      <c r="AB29" s="40" t="s">
        <v>23</v>
      </c>
      <c r="AC29" s="41"/>
      <c r="AD29" s="23"/>
      <c r="AE29" s="42" t="str">
        <f t="shared" si="17"/>
        <v/>
      </c>
      <c r="AF29" s="43" t="s">
        <v>23</v>
      </c>
      <c r="AG29" s="44" t="str">
        <f t="shared" si="18"/>
        <v/>
      </c>
      <c r="AH29" s="31" t="str">
        <f t="shared" si="19"/>
        <v/>
      </c>
      <c r="AI29" s="31" t="str">
        <f t="shared" si="20"/>
        <v/>
      </c>
      <c r="AJ29" s="31" t="str">
        <f t="shared" si="21"/>
        <v/>
      </c>
      <c r="AK29" s="25" t="str">
        <f t="array" ref="AK29">IFERROR(INDEX(B24:B27,MATCH(AJ29,A24:A27,0))&amp;"","")</f>
        <v/>
      </c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5" t="s">
        <v>12</v>
      </c>
      <c r="U35" s="1"/>
      <c r="V35" s="1"/>
      <c r="W35" s="1"/>
      <c r="X35" s="5" t="s">
        <v>13</v>
      </c>
      <c r="Y35" s="1"/>
      <c r="Z35" s="1"/>
      <c r="AA35" s="1"/>
      <c r="AB35" s="5" t="s">
        <v>14</v>
      </c>
      <c r="AC35" s="1"/>
      <c r="AD35" s="1"/>
      <c r="AE35" s="1"/>
      <c r="AF35" s="1"/>
      <c r="AG35" s="1"/>
      <c r="AH35" s="1"/>
      <c r="AI35" s="1"/>
      <c r="AJ35" s="1"/>
      <c r="AK35" s="1"/>
    </row>
    <row r="36" ht="12.75" customHeight="1">
      <c r="A36" s="1"/>
      <c r="B36" s="47" t="s">
        <v>53</v>
      </c>
      <c r="C36" s="48" t="str">
        <f t="array" ref="C36">IFERROR(IF(B36&lt;&gt;"",INDEX(B6:B9,MATCH(RIGHT(B36,1),K6:K9,0))&amp;"",""),"")</f>
        <v>Karl Mattias Pedai</v>
      </c>
      <c r="D36" s="49"/>
      <c r="E36" s="49"/>
      <c r="F36" s="1"/>
      <c r="G36" s="1"/>
      <c r="H36" s="1"/>
      <c r="I36" s="1"/>
      <c r="J36" s="1"/>
      <c r="K36" s="50" t="s">
        <v>54</v>
      </c>
      <c r="L36" s="1" t="s">
        <v>55</v>
      </c>
      <c r="M36" s="51" t="s">
        <v>56</v>
      </c>
      <c r="N36" s="51" t="s">
        <v>21</v>
      </c>
      <c r="O36" s="51" t="s">
        <v>57</v>
      </c>
      <c r="P36" s="52" t="str">
        <f>B38</f>
        <v>Rannar Kiviste</v>
      </c>
      <c r="Q36" s="52" t="str">
        <f>B39</f>
        <v>Rando Roosla</v>
      </c>
      <c r="R36" s="4" t="str">
        <f>IF(S36="",VLOOKUP(L36,Ajakava!D:G,4,FALSE),"")</f>
        <v/>
      </c>
      <c r="S36" s="78">
        <v>11.0</v>
      </c>
      <c r="T36" s="13" t="s">
        <v>23</v>
      </c>
      <c r="U36" s="79">
        <v>21.0</v>
      </c>
      <c r="V36" s="1"/>
      <c r="W36" s="78">
        <v>16.0</v>
      </c>
      <c r="X36" s="13" t="s">
        <v>23</v>
      </c>
      <c r="Y36" s="79">
        <v>21.0</v>
      </c>
      <c r="Z36" s="1"/>
      <c r="AA36" s="53"/>
      <c r="AB36" s="13" t="s">
        <v>23</v>
      </c>
      <c r="AC36" s="54"/>
      <c r="AD36" s="1"/>
      <c r="AE36" s="1"/>
      <c r="AF36" s="1"/>
      <c r="AG36" s="1"/>
      <c r="AH36" s="1"/>
      <c r="AI36" s="1"/>
      <c r="AJ36" s="1"/>
      <c r="AK36" s="1"/>
    </row>
    <row r="37" ht="12.75" customHeight="1">
      <c r="A37" s="1"/>
      <c r="B37" s="1"/>
      <c r="C37" s="55"/>
      <c r="D37" s="1"/>
      <c r="E37" s="54">
        <v>1.0</v>
      </c>
      <c r="F37" s="56" t="str">
        <f>IF(F38&lt;&gt;"",IF(F38=0,C36,C38),"")</f>
        <v>Karl Mattias Pedai</v>
      </c>
      <c r="G37" s="49"/>
      <c r="H37" s="49"/>
      <c r="I37" s="1"/>
      <c r="J37" s="1"/>
      <c r="K37" s="1"/>
      <c r="L37" s="1" t="s">
        <v>58</v>
      </c>
      <c r="M37" s="51" t="s">
        <v>59</v>
      </c>
      <c r="N37" s="51" t="s">
        <v>21</v>
      </c>
      <c r="O37" s="51" t="s">
        <v>60</v>
      </c>
      <c r="P37" s="52" t="str">
        <f>B40</f>
        <v>Kairo Kadarpik</v>
      </c>
      <c r="Q37" s="52" t="str">
        <f>B41</f>
        <v>Hendrik Ella</v>
      </c>
      <c r="R37" s="4" t="str">
        <f>IF(S37="",VLOOKUP(L37,Ajakava!D:G,4,FALSE),"")</f>
        <v/>
      </c>
      <c r="S37" s="80">
        <v>15.0</v>
      </c>
      <c r="T37" s="23" t="s">
        <v>23</v>
      </c>
      <c r="U37" s="81">
        <v>21.0</v>
      </c>
      <c r="V37" s="1"/>
      <c r="W37" s="80">
        <v>21.0</v>
      </c>
      <c r="X37" s="23" t="s">
        <v>23</v>
      </c>
      <c r="Y37" s="81">
        <v>18.0</v>
      </c>
      <c r="Z37" s="1"/>
      <c r="AA37" s="80">
        <v>21.0</v>
      </c>
      <c r="AB37" s="23" t="s">
        <v>23</v>
      </c>
      <c r="AC37" s="81">
        <v>14.0</v>
      </c>
      <c r="AD37" s="1"/>
      <c r="AE37" s="1"/>
      <c r="AF37" s="1"/>
      <c r="AG37" s="1"/>
      <c r="AH37" s="1"/>
      <c r="AI37" s="1"/>
      <c r="AJ37" s="1"/>
      <c r="AK37" s="1"/>
    </row>
    <row r="38" ht="12.75" customHeight="1">
      <c r="A38" s="59" t="s">
        <v>56</v>
      </c>
      <c r="B38" s="54" t="str">
        <f t="array" ref="B38">IFERROR(IF(A38&lt;&gt;"",INDEX(B15:B18,MATCH(RIGHT(A38,2),K15:K18,0))&amp;"",""),"")</f>
        <v>Rannar Kiviste</v>
      </c>
      <c r="C38" s="56" t="str">
        <f>IF(C39&lt;&gt;"",IF(C39=0,B38,B39),"")</f>
        <v>Rando Roosla</v>
      </c>
      <c r="D38" s="49"/>
      <c r="E38" s="60"/>
      <c r="F38" s="82">
        <v>0.0</v>
      </c>
      <c r="G38" s="62"/>
      <c r="H38" s="54"/>
      <c r="I38" s="1"/>
      <c r="J38" s="1"/>
      <c r="K38" s="1"/>
      <c r="L38" s="1"/>
      <c r="M38" s="51"/>
      <c r="N38" s="51"/>
      <c r="O38" s="51"/>
      <c r="P38" s="1"/>
      <c r="Q38" s="1"/>
      <c r="R38" s="4" t="str">
        <f>IF(S38="",VLOOKUP(L38,Ajakava!D:G,4,FALSE),"")</f>
        <v>#N/A</v>
      </c>
      <c r="S38" s="57"/>
      <c r="T38" s="4" t="s">
        <v>23</v>
      </c>
      <c r="U38" s="58"/>
      <c r="V38" s="1"/>
      <c r="W38" s="57"/>
      <c r="X38" s="4" t="s">
        <v>23</v>
      </c>
      <c r="Y38" s="58"/>
      <c r="Z38" s="1"/>
      <c r="AA38" s="57"/>
      <c r="AB38" s="4" t="s">
        <v>23</v>
      </c>
      <c r="AC38" s="58"/>
      <c r="AD38" s="1"/>
      <c r="AE38" s="1"/>
      <c r="AF38" s="1"/>
      <c r="AG38" s="1"/>
      <c r="AH38" s="1"/>
      <c r="AI38" s="1"/>
      <c r="AJ38" s="1"/>
      <c r="AK38" s="1"/>
    </row>
    <row r="39" ht="12.75" customHeight="1">
      <c r="A39" s="63" t="s">
        <v>61</v>
      </c>
      <c r="B39" s="60" t="str">
        <f t="array" ref="B39">IFERROR(IF(A39&lt;&gt;"",INDEX(B24:B27,MATCH(RIGHT(A39,1),K24:K27,0))&amp;"",""),"")</f>
        <v>Rando Roosla</v>
      </c>
      <c r="C39" s="82">
        <v>1.0</v>
      </c>
      <c r="D39" s="62"/>
      <c r="E39" s="62"/>
      <c r="F39" s="55"/>
      <c r="G39" s="1"/>
      <c r="H39" s="58"/>
      <c r="I39" s="56" t="str">
        <f>IF(I41&lt;&gt;"",IF(I41=0,F37,F41),"")</f>
        <v>Karl Mattias Pedai</v>
      </c>
      <c r="J39" s="49"/>
      <c r="K39" s="49"/>
      <c r="L39" s="1" t="s">
        <v>62</v>
      </c>
      <c r="M39" s="51" t="s">
        <v>63</v>
      </c>
      <c r="N39" s="51"/>
      <c r="O39" s="51"/>
      <c r="P39" s="52" t="str">
        <f>F49</f>
        <v>Rannar Kiviste</v>
      </c>
      <c r="Q39" s="52" t="str">
        <f>F51</f>
        <v>Hendrik Ella</v>
      </c>
      <c r="R39" s="4" t="str">
        <f>IF(S39="",VLOOKUP(L39,Ajakava!D:G,4,FALSE),"")</f>
        <v/>
      </c>
      <c r="S39" s="80">
        <v>16.0</v>
      </c>
      <c r="T39" s="23" t="s">
        <v>23</v>
      </c>
      <c r="U39" s="81">
        <v>21.0</v>
      </c>
      <c r="V39" s="1"/>
      <c r="W39" s="80">
        <v>9.0</v>
      </c>
      <c r="X39" s="23" t="s">
        <v>23</v>
      </c>
      <c r="Y39" s="81">
        <v>21.0</v>
      </c>
      <c r="Z39" s="1"/>
      <c r="AA39" s="57"/>
      <c r="AB39" s="23" t="s">
        <v>23</v>
      </c>
      <c r="AC39" s="58"/>
      <c r="AD39" s="1"/>
      <c r="AE39" s="1"/>
      <c r="AF39" s="1"/>
      <c r="AG39" s="1"/>
      <c r="AH39" s="1"/>
      <c r="AI39" s="1"/>
      <c r="AJ39" s="1"/>
      <c r="AK39" s="1"/>
    </row>
    <row r="40" ht="12.75" customHeight="1">
      <c r="A40" s="59" t="s">
        <v>59</v>
      </c>
      <c r="B40" s="54" t="str">
        <f t="array" ref="B40">IFERROR(IF(A40&lt;&gt;"",INDEX(B24:B27,MATCH(RIGHT(A40,2),K24:K27,0))&amp;"",""),"")</f>
        <v>Kairo Kadarpik</v>
      </c>
      <c r="C40" s="56" t="str">
        <f>IF(C41&lt;&gt;"",IF(C41=0,B40,B41),"")</f>
        <v>Kairo Kadarpik</v>
      </c>
      <c r="D40" s="49"/>
      <c r="E40" s="49"/>
      <c r="F40" s="55"/>
      <c r="G40" s="1"/>
      <c r="H40" s="58"/>
      <c r="I40" s="64"/>
      <c r="J40" s="62"/>
      <c r="K40" s="62"/>
      <c r="L40" s="1"/>
      <c r="M40" s="51"/>
      <c r="N40" s="51"/>
      <c r="O40" s="51"/>
      <c r="P40" s="1"/>
      <c r="Q40" s="1"/>
      <c r="R40" s="4" t="str">
        <f>IF(S40="",VLOOKUP(L40,Ajakava!D:G,4,FALSE),"")</f>
        <v>#N/A</v>
      </c>
      <c r="S40" s="57"/>
      <c r="T40" s="4" t="s">
        <v>23</v>
      </c>
      <c r="U40" s="58"/>
      <c r="V40" s="1"/>
      <c r="W40" s="57"/>
      <c r="X40" s="4" t="s">
        <v>23</v>
      </c>
      <c r="Y40" s="58"/>
      <c r="Z40" s="1"/>
      <c r="AA40" s="57"/>
      <c r="AB40" s="4" t="s">
        <v>23</v>
      </c>
      <c r="AC40" s="58"/>
      <c r="AD40" s="1"/>
      <c r="AE40" s="1"/>
      <c r="AF40" s="1"/>
      <c r="AG40" s="1"/>
      <c r="AH40" s="1"/>
      <c r="AI40" s="1"/>
      <c r="AJ40" s="1"/>
      <c r="AK40" s="1"/>
    </row>
    <row r="41" ht="12.75" customHeight="1">
      <c r="A41" s="63" t="s">
        <v>60</v>
      </c>
      <c r="B41" s="60" t="str">
        <f t="array" ref="B41">IFERROR(IF(A41&lt;&gt;"",INDEX(B6:B9,MATCH(RIGHT(A41,2),K6:K9,0))&amp;"",""),"")</f>
        <v>Hendrik Ella</v>
      </c>
      <c r="C41" s="82">
        <v>0.0</v>
      </c>
      <c r="D41" s="62"/>
      <c r="E41" s="54"/>
      <c r="F41" s="56" t="str">
        <f>IF(F42&lt;&gt;"",IF(F42=0,C40,C42),"")</f>
        <v>Evor Eensalu</v>
      </c>
      <c r="G41" s="49"/>
      <c r="H41" s="60"/>
      <c r="I41" s="83">
        <v>0.0</v>
      </c>
      <c r="J41" s="1"/>
      <c r="K41" s="1"/>
      <c r="L41" s="1" t="s">
        <v>64</v>
      </c>
      <c r="M41" s="51" t="s">
        <v>53</v>
      </c>
      <c r="N41" s="51" t="s">
        <v>21</v>
      </c>
      <c r="O41" s="51" t="s">
        <v>65</v>
      </c>
      <c r="P41" s="52" t="str">
        <f>C36</f>
        <v>Karl Mattias Pedai</v>
      </c>
      <c r="Q41" s="52" t="str">
        <f>C38</f>
        <v>Rando Roosla</v>
      </c>
      <c r="R41" s="4" t="str">
        <f>IF(S41="",VLOOKUP(L41,Ajakava!D:G,4,FALSE),"")</f>
        <v/>
      </c>
      <c r="S41" s="80">
        <v>21.0</v>
      </c>
      <c r="T41" s="23" t="s">
        <v>23</v>
      </c>
      <c r="U41" s="81">
        <v>8.0</v>
      </c>
      <c r="V41" s="1"/>
      <c r="W41" s="80">
        <v>21.0</v>
      </c>
      <c r="X41" s="23" t="s">
        <v>23</v>
      </c>
      <c r="Y41" s="81">
        <v>10.0</v>
      </c>
      <c r="Z41" s="1"/>
      <c r="AA41" s="57"/>
      <c r="AB41" s="23" t="s">
        <v>23</v>
      </c>
      <c r="AC41" s="58"/>
      <c r="AD41" s="1"/>
      <c r="AE41" s="1"/>
      <c r="AF41" s="1"/>
      <c r="AG41" s="1"/>
      <c r="AH41" s="1"/>
      <c r="AI41" s="1"/>
      <c r="AJ41" s="1"/>
      <c r="AK41" s="1"/>
    </row>
    <row r="42" ht="12.75" customHeight="1">
      <c r="A42" s="1"/>
      <c r="B42" s="47" t="s">
        <v>66</v>
      </c>
      <c r="C42" s="55" t="str">
        <f t="array" ref="C42">IFERROR(IF(B42&lt;&gt;"",INDEX(B15:B18,MATCH(RIGHT(B42,1),K15:K18,0))&amp;"",""),"")</f>
        <v>Evor Eensalu</v>
      </c>
      <c r="D42" s="1"/>
      <c r="E42" s="60">
        <v>2.0</v>
      </c>
      <c r="F42" s="82">
        <v>1.0</v>
      </c>
      <c r="G42" s="62"/>
      <c r="H42" s="62"/>
      <c r="I42" s="55"/>
      <c r="J42" s="1"/>
      <c r="K42" s="1"/>
      <c r="L42" s="1" t="s">
        <v>67</v>
      </c>
      <c r="M42" s="51" t="s">
        <v>66</v>
      </c>
      <c r="N42" s="51" t="s">
        <v>21</v>
      </c>
      <c r="O42" s="51" t="s">
        <v>68</v>
      </c>
      <c r="P42" s="52" t="str">
        <f>C42</f>
        <v>Evor Eensalu</v>
      </c>
      <c r="Q42" s="52" t="str">
        <f>C40</f>
        <v>Kairo Kadarpik</v>
      </c>
      <c r="R42" s="4" t="str">
        <f>IF(S42="",VLOOKUP(L42,Ajakava!D:G,4,FALSE),"")</f>
        <v/>
      </c>
      <c r="S42" s="80">
        <v>13.0</v>
      </c>
      <c r="T42" s="4"/>
      <c r="U42" s="81">
        <v>21.0</v>
      </c>
      <c r="V42" s="1"/>
      <c r="W42" s="80">
        <v>21.0</v>
      </c>
      <c r="X42" s="4" t="s">
        <v>23</v>
      </c>
      <c r="Y42" s="81">
        <v>12.0</v>
      </c>
      <c r="Z42" s="1"/>
      <c r="AA42" s="80">
        <v>21.0</v>
      </c>
      <c r="AB42" s="4" t="s">
        <v>23</v>
      </c>
      <c r="AC42" s="81">
        <v>18.0</v>
      </c>
      <c r="AD42" s="1"/>
      <c r="AE42" s="1"/>
      <c r="AF42" s="1"/>
      <c r="AG42" s="1"/>
      <c r="AH42" s="1"/>
      <c r="AI42" s="1"/>
      <c r="AJ42" s="1"/>
      <c r="AK42" s="1"/>
    </row>
    <row r="43" ht="12.75" customHeight="1">
      <c r="A43" s="1"/>
      <c r="B43" s="47"/>
      <c r="C43" s="66"/>
      <c r="D43" s="62"/>
      <c r="E43" s="62"/>
      <c r="F43" s="55"/>
      <c r="G43" s="1"/>
      <c r="H43" s="1"/>
      <c r="I43" s="55"/>
      <c r="J43" s="1"/>
      <c r="K43" s="50" t="s">
        <v>69</v>
      </c>
      <c r="L43" s="1"/>
      <c r="M43" s="51"/>
      <c r="N43" s="51"/>
      <c r="O43" s="51"/>
      <c r="P43" s="1"/>
      <c r="Q43" s="1"/>
      <c r="R43" s="4" t="str">
        <f>IF(S43="",VLOOKUP(L43,Ajakava!D:G,4,FALSE),"")</f>
        <v>#N/A</v>
      </c>
      <c r="S43" s="57"/>
      <c r="T43" s="23" t="s">
        <v>23</v>
      </c>
      <c r="U43" s="58"/>
      <c r="V43" s="1"/>
      <c r="W43" s="57"/>
      <c r="X43" s="23" t="s">
        <v>23</v>
      </c>
      <c r="Y43" s="58"/>
      <c r="Z43" s="1"/>
      <c r="AA43" s="57"/>
      <c r="AB43" s="23" t="s">
        <v>23</v>
      </c>
      <c r="AC43" s="58"/>
      <c r="AD43" s="1"/>
      <c r="AE43" s="1"/>
      <c r="AF43" s="1"/>
      <c r="AG43" s="1"/>
      <c r="AH43" s="1"/>
      <c r="AI43" s="1"/>
      <c r="AJ43" s="1"/>
      <c r="AK43" s="1"/>
    </row>
    <row r="44" ht="12.75" customHeight="1">
      <c r="A44" s="1"/>
      <c r="B44" s="1"/>
      <c r="C44" s="1"/>
      <c r="D44" s="1"/>
      <c r="E44" s="1">
        <v>-1.0</v>
      </c>
      <c r="F44" s="48" t="str">
        <f>IF(F38&lt;&gt;"",IF(F38=0,C38,C36),"")</f>
        <v>Rando Roosla</v>
      </c>
      <c r="G44" s="49"/>
      <c r="H44" s="49"/>
      <c r="I44" s="55"/>
      <c r="J44" s="1"/>
      <c r="K44" s="1"/>
      <c r="L44" s="1" t="s">
        <v>70</v>
      </c>
      <c r="M44" s="51" t="s">
        <v>71</v>
      </c>
      <c r="N44" s="51"/>
      <c r="O44" s="51"/>
      <c r="P44" s="52" t="str">
        <f>F44</f>
        <v>Rando Roosla</v>
      </c>
      <c r="Q44" s="52" t="str">
        <f>F46</f>
        <v>Kairo Kadarpik</v>
      </c>
      <c r="R44" s="4" t="str">
        <f>IF(S44="",VLOOKUP(L44,Ajakava!D:G,4,FALSE),"")</f>
        <v/>
      </c>
      <c r="S44" s="80">
        <v>21.0</v>
      </c>
      <c r="T44" s="4" t="s">
        <v>23</v>
      </c>
      <c r="U44" s="81">
        <v>13.0</v>
      </c>
      <c r="V44" s="1"/>
      <c r="W44" s="80">
        <v>21.0</v>
      </c>
      <c r="X44" s="4" t="s">
        <v>23</v>
      </c>
      <c r="Y44" s="81">
        <v>17.0</v>
      </c>
      <c r="Z44" s="1"/>
      <c r="AA44" s="57"/>
      <c r="AB44" s="4" t="s">
        <v>23</v>
      </c>
      <c r="AC44" s="58"/>
      <c r="AD44" s="1"/>
      <c r="AE44" s="1"/>
      <c r="AF44" s="1"/>
      <c r="AG44" s="1"/>
      <c r="AH44" s="1"/>
      <c r="AI44" s="1"/>
      <c r="AJ44" s="1"/>
      <c r="AK44" s="1"/>
    </row>
    <row r="45" ht="12.75" customHeight="1">
      <c r="A45" s="1"/>
      <c r="B45" s="1"/>
      <c r="C45" s="1"/>
      <c r="D45" s="1"/>
      <c r="E45" s="1"/>
      <c r="F45" s="66"/>
      <c r="G45" s="62"/>
      <c r="H45" s="54"/>
      <c r="I45" s="56" t="str">
        <f>IF(I46&lt;&gt;"",IF(I46=0,F44,F46),"")</f>
        <v>Rando Roosla</v>
      </c>
      <c r="J45" s="49"/>
      <c r="K45" s="49"/>
      <c r="L45" s="1"/>
      <c r="M45" s="51"/>
      <c r="N45" s="51"/>
      <c r="O45" s="51"/>
      <c r="P45" s="1"/>
      <c r="Q45" s="1"/>
      <c r="R45" s="4" t="str">
        <f>IF(S45="",VLOOKUP(L45,Ajakava!D:G,4,FALSE),"")</f>
        <v>#N/A</v>
      </c>
      <c r="S45" s="57"/>
      <c r="T45" s="23" t="s">
        <v>23</v>
      </c>
      <c r="U45" s="58"/>
      <c r="V45" s="1"/>
      <c r="W45" s="57"/>
      <c r="X45" s="23" t="s">
        <v>23</v>
      </c>
      <c r="Y45" s="58"/>
      <c r="Z45" s="1"/>
      <c r="AA45" s="57"/>
      <c r="AB45" s="23" t="s">
        <v>23</v>
      </c>
      <c r="AC45" s="58"/>
      <c r="AD45" s="1"/>
      <c r="AE45" s="1"/>
      <c r="AF45" s="1"/>
      <c r="AG45" s="1"/>
      <c r="AH45" s="1"/>
      <c r="AI45" s="1"/>
      <c r="AJ45" s="1"/>
      <c r="AK45" s="1"/>
    </row>
    <row r="46" ht="12.75" customHeight="1">
      <c r="A46" s="1"/>
      <c r="B46" s="1"/>
      <c r="C46" s="1"/>
      <c r="D46" s="1"/>
      <c r="E46" s="1">
        <v>-2.0</v>
      </c>
      <c r="F46" s="48" t="str">
        <f>IF(F42&lt;&gt;"",IF(F42=0,C42,C40),"")</f>
        <v>Kairo Kadarpik</v>
      </c>
      <c r="G46" s="49"/>
      <c r="H46" s="60"/>
      <c r="I46" s="82">
        <v>0.0</v>
      </c>
      <c r="J46" s="62"/>
      <c r="K46" s="62"/>
      <c r="L46" s="1" t="s">
        <v>72</v>
      </c>
      <c r="M46" s="51" t="s">
        <v>73</v>
      </c>
      <c r="N46" s="51"/>
      <c r="O46" s="51"/>
      <c r="P46" s="52" t="str">
        <f>F37</f>
        <v>Karl Mattias Pedai</v>
      </c>
      <c r="Q46" s="52" t="str">
        <f>F41</f>
        <v>Evor Eensalu</v>
      </c>
      <c r="R46" s="4" t="str">
        <f>IF(S46="",VLOOKUP(L46,Ajakava!D:G,4,FALSE),"")</f>
        <v/>
      </c>
      <c r="S46" s="84">
        <v>21.0</v>
      </c>
      <c r="T46" s="37" t="s">
        <v>23</v>
      </c>
      <c r="U46" s="85">
        <v>12.0</v>
      </c>
      <c r="V46" s="1"/>
      <c r="W46" s="84">
        <v>21.0</v>
      </c>
      <c r="X46" s="37" t="s">
        <v>23</v>
      </c>
      <c r="Y46" s="85">
        <v>15.0</v>
      </c>
      <c r="Z46" s="1"/>
      <c r="AA46" s="67"/>
      <c r="AB46" s="37" t="s">
        <v>23</v>
      </c>
      <c r="AC46" s="60"/>
      <c r="AD46" s="1"/>
      <c r="AE46" s="1"/>
      <c r="AF46" s="1"/>
      <c r="AG46" s="1"/>
      <c r="AH46" s="1"/>
      <c r="AI46" s="1"/>
      <c r="AJ46" s="1"/>
      <c r="AK46" s="1"/>
    </row>
    <row r="47" ht="12.75" customHeight="1">
      <c r="A47" s="1"/>
      <c r="B47" s="1"/>
      <c r="C47" s="1"/>
      <c r="D47" s="1"/>
      <c r="E47" s="1"/>
      <c r="F47" s="66"/>
      <c r="G47" s="62"/>
      <c r="H47" s="62"/>
      <c r="I47" s="55"/>
      <c r="J47" s="1"/>
      <c r="K47" s="1"/>
      <c r="L47" s="1"/>
      <c r="M47" s="51"/>
      <c r="N47" s="51"/>
      <c r="O47" s="51"/>
      <c r="P47" s="1"/>
      <c r="Q47" s="1"/>
      <c r="R47" s="1"/>
      <c r="S47" s="1"/>
      <c r="T47" s="23"/>
      <c r="U47" s="1"/>
      <c r="V47" s="1"/>
      <c r="W47" s="1"/>
      <c r="X47" s="23"/>
      <c r="Y47" s="1"/>
      <c r="Z47" s="1"/>
      <c r="AA47" s="1"/>
      <c r="AB47" s="23"/>
      <c r="AC47" s="1"/>
      <c r="AD47" s="1"/>
      <c r="AE47" s="1"/>
      <c r="AF47" s="1"/>
      <c r="AG47" s="1"/>
      <c r="AH47" s="1"/>
      <c r="AI47" s="1"/>
      <c r="AJ47" s="1"/>
      <c r="AK47" s="1"/>
    </row>
    <row r="48" ht="12.75" customHeight="1">
      <c r="A48" s="1"/>
      <c r="B48" s="1"/>
      <c r="C48" s="1"/>
      <c r="D48" s="1"/>
      <c r="E48" s="1"/>
      <c r="F48" s="55"/>
      <c r="G48" s="1"/>
      <c r="H48" s="1"/>
      <c r="I48" s="55"/>
      <c r="J48" s="1"/>
      <c r="K48" s="1" t="s">
        <v>74</v>
      </c>
      <c r="L48" s="1"/>
      <c r="M48" s="51"/>
      <c r="N48" s="51"/>
      <c r="O48" s="5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ht="12.75" customHeight="1">
      <c r="A49" s="1"/>
      <c r="B49" s="1"/>
      <c r="C49" s="1"/>
      <c r="D49" s="1"/>
      <c r="E49" s="1" t="s">
        <v>65</v>
      </c>
      <c r="F49" s="48" t="str">
        <f>IF(C39&lt;&gt;"",IF(C39=0,B39,B38),"")</f>
        <v>Rannar Kiviste</v>
      </c>
      <c r="G49" s="49"/>
      <c r="H49" s="49"/>
      <c r="I49" s="55"/>
      <c r="J49" s="1"/>
      <c r="K49" s="1"/>
      <c r="L49" s="1"/>
      <c r="M49" s="51"/>
      <c r="N49" s="51"/>
      <c r="O49" s="5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ht="12.75" customHeight="1">
      <c r="A50" s="1"/>
      <c r="B50" s="1"/>
      <c r="C50" s="1"/>
      <c r="D50" s="1"/>
      <c r="E50" s="1"/>
      <c r="F50" s="66"/>
      <c r="G50" s="62"/>
      <c r="H50" s="54"/>
      <c r="I50" s="56" t="str">
        <f>IF(I51&lt;&gt;"",IF(I51=0,F49,F51),"")</f>
        <v>Hendrik Ella</v>
      </c>
      <c r="J50" s="49"/>
      <c r="K50" s="49"/>
      <c r="L50" s="1"/>
      <c r="M50" s="51"/>
      <c r="N50" s="51"/>
      <c r="O50" s="5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ht="12.75" customHeight="1">
      <c r="A51" s="1"/>
      <c r="B51" s="1"/>
      <c r="C51" s="1"/>
      <c r="D51" s="1"/>
      <c r="E51" s="1" t="s">
        <v>68</v>
      </c>
      <c r="F51" s="48" t="str">
        <f>IF(C41&lt;&gt;"",IF(C41=0,B41,B40),"")</f>
        <v>Hendrik Ella</v>
      </c>
      <c r="G51" s="49"/>
      <c r="H51" s="60"/>
      <c r="I51" s="82">
        <v>1.0</v>
      </c>
      <c r="J51" s="62"/>
      <c r="K51" s="62"/>
      <c r="L51" s="1"/>
      <c r="M51" s="51"/>
      <c r="N51" s="51"/>
      <c r="O51" s="5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ht="12.75" customHeight="1">
      <c r="A52" s="1"/>
      <c r="B52" s="1"/>
      <c r="C52" s="1"/>
      <c r="D52" s="1"/>
      <c r="E52" s="1"/>
      <c r="F52" s="66"/>
      <c r="G52" s="62"/>
      <c r="H52" s="62"/>
      <c r="I52" s="55"/>
      <c r="J52" s="1"/>
      <c r="K52" s="1"/>
      <c r="L52" s="1"/>
      <c r="M52" s="51"/>
      <c r="N52" s="51"/>
      <c r="O52" s="5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ht="12.75" customHeight="1">
      <c r="A53" s="1"/>
      <c r="B53" s="1"/>
      <c r="C53" s="1"/>
      <c r="D53" s="1"/>
      <c r="E53" s="1"/>
      <c r="F53" s="55"/>
      <c r="G53" s="1"/>
      <c r="H53" s="1"/>
      <c r="I53" s="55"/>
      <c r="J53" s="1"/>
      <c r="K53" s="1"/>
      <c r="L53" s="1"/>
      <c r="M53" s="51"/>
      <c r="N53" s="51"/>
      <c r="O53" s="5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ht="12.75" customHeight="1">
      <c r="A54" s="4"/>
      <c r="B54" s="5" t="s">
        <v>88</v>
      </c>
      <c r="C54" s="5" t="s">
        <v>4</v>
      </c>
      <c r="D54" s="5" t="s">
        <v>5</v>
      </c>
      <c r="E54" s="5" t="s">
        <v>6</v>
      </c>
      <c r="F54" s="5" t="s">
        <v>7</v>
      </c>
      <c r="H54" s="5" t="s">
        <v>8</v>
      </c>
      <c r="J54" s="5" t="s">
        <v>9</v>
      </c>
      <c r="K54" s="6" t="s">
        <v>10</v>
      </c>
      <c r="L54" s="7"/>
      <c r="M54" s="8"/>
      <c r="N54" s="4"/>
      <c r="O54" s="4"/>
      <c r="P54" s="7"/>
      <c r="Q54" s="3"/>
      <c r="R54" s="5" t="s">
        <v>11</v>
      </c>
      <c r="S54" s="5"/>
      <c r="T54" s="5" t="s">
        <v>12</v>
      </c>
      <c r="U54" s="5"/>
      <c r="V54" s="5"/>
      <c r="W54" s="5"/>
      <c r="X54" s="5" t="s">
        <v>13</v>
      </c>
      <c r="Y54" s="5"/>
      <c r="Z54" s="5"/>
      <c r="AA54" s="5"/>
      <c r="AB54" s="5" t="s">
        <v>14</v>
      </c>
      <c r="AC54" s="5"/>
      <c r="AD54" s="5"/>
      <c r="AE54" s="9"/>
      <c r="AF54" s="9" t="s">
        <v>15</v>
      </c>
      <c r="AG54" s="5"/>
      <c r="AH54" s="9" t="s">
        <v>16</v>
      </c>
      <c r="AJ54" s="10"/>
      <c r="AK54" s="5" t="s">
        <v>17</v>
      </c>
    </row>
    <row r="55" ht="12.75" customHeight="1">
      <c r="A55" s="11" t="s">
        <v>75</v>
      </c>
      <c r="B55" s="86" t="str">
        <f t="array" ref="B55">IFERROR(IF(A55&lt;&gt;"",INDEX(B6:B9,MATCH(RIGHT(A55,3),K6:K9,0))&amp;"",""),"")</f>
        <v>Ellikar Eensalu</v>
      </c>
      <c r="C55" s="13">
        <f>IF(OR(A55="",B55=""),"",COUNTIFS(M55:M60,A55,AE55:AE60,"&gt;=0")+COUNTIFS(O55:O60,A55,AG55:AG60,"&gt;=0"))</f>
        <v>1</v>
      </c>
      <c r="D55" s="13">
        <f>IF(OR(C55="",C55=0),"",COUNTIF(AJ55:AJ60,A55))</f>
        <v>1</v>
      </c>
      <c r="E55" s="13">
        <f t="shared" ref="E55:E58" si="22">IF(OR(C55="",C55=0),"",C55-D55)</f>
        <v>0</v>
      </c>
      <c r="F55" s="13">
        <f>IF(OR(C55="",C55=0),"",SUMIFS(AE55:AE60,M55:M60,A55)+SUMIFS(AG55:AG60,O55:O60,A55))</f>
        <v>2</v>
      </c>
      <c r="G55" s="13">
        <f>IF(OR(C55="",C55=0),"",SUMIFS(AG55:AG60,M55:M60,A55)+SUMIFS(AE55:AE60,O55:O60,A55))</f>
        <v>1</v>
      </c>
      <c r="H55" s="13">
        <f>IF(OR(C55="",C55=0),"",SUMIFS(AH55:AH60,M55:M60,A55)+SUMIFS(AI55:AI60,O55:O60,A55))</f>
        <v>60</v>
      </c>
      <c r="I55" s="13">
        <f>IF(OR(C55="",C55=0),"",SUMIFS(AI55:AI60,M55:M60,A55)+SUMIFS(AH55:AH60,O55:O60,A55))</f>
        <v>49</v>
      </c>
      <c r="J55" s="13">
        <f t="shared" ref="J55:J58" si="23">IFERROR(H55-I55,"")</f>
        <v>11</v>
      </c>
      <c r="K55" s="72">
        <v>7.0</v>
      </c>
      <c r="L55" s="7" t="s">
        <v>89</v>
      </c>
      <c r="M55" s="4" t="s">
        <v>75</v>
      </c>
      <c r="N55" s="4" t="s">
        <v>21</v>
      </c>
      <c r="O55" s="15" t="s">
        <v>90</v>
      </c>
      <c r="P55" s="3" t="str">
        <f t="array" ref="P55">IFERROR(IF(M55&lt;&gt;"",INDEX(B55:B58,MATCH(M55,A55:A58,0))&amp;"",""),"")</f>
        <v>Ellikar Eensalu</v>
      </c>
      <c r="Q55" s="3" t="str">
        <f t="array" ref="Q55">IFERROR(IF(O55&lt;&gt;"",INDEX(B55:B58,MATCH(O55,A55:A58,0))&amp;"",""),"")</f>
        <v/>
      </c>
      <c r="R55" s="4" t="str">
        <f>IF(S55="",VLOOKUP(L55,Ajakava!D:G,4,FALSE),"")</f>
        <v>#N/A</v>
      </c>
      <c r="S55" s="11"/>
      <c r="T55" s="13" t="s">
        <v>23</v>
      </c>
      <c r="U55" s="16"/>
      <c r="V55" s="4"/>
      <c r="W55" s="11"/>
      <c r="X55" s="13" t="s">
        <v>23</v>
      </c>
      <c r="Y55" s="16"/>
      <c r="Z55" s="4"/>
      <c r="AA55" s="11"/>
      <c r="AB55" s="13" t="s">
        <v>23</v>
      </c>
      <c r="AC55" s="16"/>
      <c r="AD55" s="4"/>
      <c r="AE55" s="17" t="str">
        <f t="shared" ref="AE55:AE60" si="24">IF(AND(S55&lt;&gt;"",U55&lt;&gt;""),IF(S55&gt;U55,1,0)+IF(W55&gt;Y55,1,0)+IF(AA55&gt;AC55,1,0),"")</f>
        <v/>
      </c>
      <c r="AF55" s="18" t="s">
        <v>23</v>
      </c>
      <c r="AG55" s="14" t="str">
        <f t="shared" ref="AG55:AG60" si="25">IF(AND(S55&lt;&gt;"",U55&lt;&gt;""),IF(U55&gt;S55,1,0)+IF(Y55&gt;W55,1,0)+IF(AC55&gt;AA55,1,0),"")</f>
        <v/>
      </c>
      <c r="AH55" s="19" t="str">
        <f t="shared" ref="AH55:AH60" si="26">IF(AND(S55&gt;=0,S55&lt;&gt;""),S55+W55+AA55,"")</f>
        <v/>
      </c>
      <c r="AI55" s="19" t="str">
        <f t="shared" ref="AI55:AI60" si="27">IF(AND(U55&gt;=0,U55&lt;&gt;""),U55+Y55+AC55,"")</f>
        <v/>
      </c>
      <c r="AJ55" s="19" t="str">
        <f t="shared" ref="AJ55:AJ60" si="28">IF(AND(S55&lt;&gt;"",U55&lt;&gt;""),IF(AE55&gt;AG55,M55,O55),"")</f>
        <v/>
      </c>
      <c r="AK55" s="3" t="str">
        <f t="array" ref="AK55">IFERROR(INDEX(B55:B58,MATCH(AJ55,A55:A58,0))&amp;"","")</f>
        <v/>
      </c>
    </row>
    <row r="56" ht="12.75" customHeight="1">
      <c r="A56" s="20" t="s">
        <v>81</v>
      </c>
      <c r="B56" s="87" t="str">
        <f t="array" ref="B56">IFERROR(IF(A56&lt;&gt;"",INDEX(B15:B18,MATCH(RIGHT(A56,3),K15:K18,0))&amp;"",""),"")</f>
        <v>Andres Ella</v>
      </c>
      <c r="C56" s="4">
        <f>IF(OR(A56="",B56=""),"",COUNTIFS(M55:M60,A56,AE55:AE60,"&gt;=0")+COUNTIFS(O55:O60,A56,AG55:AG60,"&gt;=0"))</f>
        <v>2</v>
      </c>
      <c r="D56" s="4">
        <f>IF(OR(C56="",C56=0),"",COUNTIF(AJ55:AJ60,A56))</f>
        <v>1</v>
      </c>
      <c r="E56" s="4">
        <f t="shared" si="22"/>
        <v>1</v>
      </c>
      <c r="F56" s="4">
        <f>IF(OR(C56="",C56=0),"",SUMIFS(AE55:AE60,M55:M60,A56)+SUMIFS(AG55:AG60,O55:O60,A56))</f>
        <v>3</v>
      </c>
      <c r="G56" s="4">
        <f>IF(OR(C56="",C56=0),"",SUMIFS(AG55:AG60,M55:M60,A56)+SUMIFS(AE55:AE60,O55:O60,A56))</f>
        <v>2</v>
      </c>
      <c r="H56" s="4">
        <f>IF(OR(C56="",C56=0),"",SUMIFS(AH55:AH60,M55:M60,A56)+SUMIFS(AI55:AI60,O55:O60,A56))</f>
        <v>91</v>
      </c>
      <c r="I56" s="4">
        <f>IF(OR(C56="",C56=0),"",SUMIFS(AI55:AI60,M55:M60,A56)+SUMIFS(AH55:AH60,O55:O60,A56))</f>
        <v>76</v>
      </c>
      <c r="J56" s="4">
        <f t="shared" si="23"/>
        <v>15</v>
      </c>
      <c r="K56" s="73">
        <v>8.0</v>
      </c>
      <c r="L56" s="7" t="s">
        <v>91</v>
      </c>
      <c r="M56" s="23" t="s">
        <v>81</v>
      </c>
      <c r="N56" s="23" t="s">
        <v>21</v>
      </c>
      <c r="O56" s="24" t="s">
        <v>78</v>
      </c>
      <c r="P56" s="25" t="str">
        <f t="array" ref="P56">IFERROR(IF(M56&lt;&gt;"",INDEX(B55:B58,MATCH(M56,A55:A58,0))&amp;"",""),"")</f>
        <v>Andres Ella</v>
      </c>
      <c r="Q56" s="25" t="str">
        <f t="array" ref="Q56">IFERROR(IF(O56&lt;&gt;"",INDEX(B55:B58,MATCH(O56,A55:A58,0))&amp;"",""),"")</f>
        <v>Martin Pipar</v>
      </c>
      <c r="R56" s="4" t="str">
        <f>IF(S56="",VLOOKUP(L56,Ajakava!D:G,4,FALSE),"")</f>
        <v/>
      </c>
      <c r="S56" s="74">
        <v>21.0</v>
      </c>
      <c r="T56" s="23" t="s">
        <v>23</v>
      </c>
      <c r="U56" s="75">
        <v>5.0</v>
      </c>
      <c r="V56" s="23"/>
      <c r="W56" s="74">
        <v>21.0</v>
      </c>
      <c r="X56" s="23" t="s">
        <v>23</v>
      </c>
      <c r="Y56" s="75">
        <v>11.0</v>
      </c>
      <c r="Z56" s="23"/>
      <c r="AA56" s="26"/>
      <c r="AB56" s="23" t="s">
        <v>23</v>
      </c>
      <c r="AC56" s="27"/>
      <c r="AD56" s="23"/>
      <c r="AE56" s="28">
        <f t="shared" si="24"/>
        <v>2</v>
      </c>
      <c r="AF56" s="29" t="s">
        <v>23</v>
      </c>
      <c r="AG56" s="30">
        <f t="shared" si="25"/>
        <v>0</v>
      </c>
      <c r="AH56" s="31">
        <f t="shared" si="26"/>
        <v>42</v>
      </c>
      <c r="AI56" s="31">
        <f t="shared" si="27"/>
        <v>16</v>
      </c>
      <c r="AJ56" s="31" t="str">
        <f t="shared" si="28"/>
        <v>B-III</v>
      </c>
      <c r="AK56" s="25" t="str">
        <f t="array" ref="AK56">IFERROR(INDEX(B55:B58,MATCH(AJ56,A55:A58,0))&amp;"","")</f>
        <v>Andres Ella</v>
      </c>
    </row>
    <row r="57" ht="12.75" customHeight="1">
      <c r="A57" s="20" t="s">
        <v>78</v>
      </c>
      <c r="B57" s="87" t="str">
        <f t="array" ref="B57">IFERROR(IF(A57&lt;&gt;"",INDEX(B24:B27,MATCH(RIGHT(A57,3),K24:K27,0))&amp;"",""),"")</f>
        <v>Martin Pipar</v>
      </c>
      <c r="C57" s="4">
        <f>IF(OR(A57="",B57=""),"",COUNTIFS(M55:M60,A57,AE55:AE60,"&gt;=0")+COUNTIFS(O55:O60,A57,AG55:AG60,"&gt;=0"))</f>
        <v>1</v>
      </c>
      <c r="D57" s="4">
        <f>IF(OR(C57="",C57=0),"",COUNTIF(AJ55:AJ60,A57))</f>
        <v>0</v>
      </c>
      <c r="E57" s="4">
        <f t="shared" si="22"/>
        <v>1</v>
      </c>
      <c r="F57" s="4">
        <f>IF(OR(C57="",C57=0),"",SUMIFS(AE55:AE60,M55:M60,A57)+SUMIFS(AG55:AG60,O55:O60,A57))</f>
        <v>0</v>
      </c>
      <c r="G57" s="4">
        <f>IF(OR(C57="",C57=0),"",SUMIFS(AG55:AG60,M55:M60,A57)+SUMIFS(AE55:AE60,O55:O60,A57))</f>
        <v>2</v>
      </c>
      <c r="H57" s="4">
        <f>IF(OR(C57="",C57=0),"",SUMIFS(AH55:AH60,M55:M60,A57)+SUMIFS(AI55:AI60,O55:O60,A57))</f>
        <v>16</v>
      </c>
      <c r="I57" s="4">
        <f>IF(OR(C57="",C57=0),"",SUMIFS(AI55:AI60,M55:M60,A57)+SUMIFS(AH55:AH60,O55:O60,A57))</f>
        <v>42</v>
      </c>
      <c r="J57" s="4">
        <f t="shared" si="23"/>
        <v>-26</v>
      </c>
      <c r="K57" s="73">
        <v>9.0</v>
      </c>
      <c r="L57" s="7" t="s">
        <v>92</v>
      </c>
      <c r="M57" s="4" t="s">
        <v>75</v>
      </c>
      <c r="N57" s="4" t="s">
        <v>21</v>
      </c>
      <c r="O57" s="15" t="s">
        <v>78</v>
      </c>
      <c r="P57" s="3" t="str">
        <f t="array" ref="P57">IFERROR(IF(M57&lt;&gt;"",INDEX(B55:B58,MATCH(M57,A55:A58,0))&amp;"",""),"")</f>
        <v>Ellikar Eensalu</v>
      </c>
      <c r="Q57" s="3" t="str">
        <f t="array" ref="Q57">IFERROR(IF(O57&lt;&gt;"",INDEX(B55:B58,MATCH(O57,A55:A58,0))&amp;"",""),"")</f>
        <v>Martin Pipar</v>
      </c>
      <c r="R57" s="4" t="str">
        <f>IF(S57="",VLOOKUP(L57,Ajakava!D:G,4,FALSE),"")</f>
        <v/>
      </c>
      <c r="S57" s="76"/>
      <c r="T57" s="4" t="s">
        <v>23</v>
      </c>
      <c r="U57" s="77"/>
      <c r="V57" s="4"/>
      <c r="W57" s="20"/>
      <c r="X57" s="4" t="s">
        <v>23</v>
      </c>
      <c r="Y57" s="33"/>
      <c r="Z57" s="4"/>
      <c r="AA57" s="20"/>
      <c r="AB57" s="4" t="s">
        <v>23</v>
      </c>
      <c r="AC57" s="33"/>
      <c r="AD57" s="4"/>
      <c r="AE57" s="34" t="str">
        <f t="shared" si="24"/>
        <v/>
      </c>
      <c r="AF57" s="5" t="s">
        <v>23</v>
      </c>
      <c r="AG57" s="22" t="str">
        <f t="shared" si="25"/>
        <v/>
      </c>
      <c r="AH57" s="19" t="str">
        <f t="shared" si="26"/>
        <v/>
      </c>
      <c r="AI57" s="19" t="str">
        <f t="shared" si="27"/>
        <v/>
      </c>
      <c r="AJ57" s="19" t="str">
        <f t="shared" si="28"/>
        <v/>
      </c>
      <c r="AK57" s="3" t="str">
        <f t="array" ref="AK57">IFERROR(INDEX(B55:B58,MATCH(AJ57,A55:A58,0))&amp;"","")</f>
        <v/>
      </c>
    </row>
    <row r="58" ht="12.75" customHeight="1">
      <c r="A58" s="35" t="s">
        <v>90</v>
      </c>
      <c r="B58" s="46"/>
      <c r="C58" s="37" t="str">
        <f>IF(OR(A58="",B58=""),"",COUNTIFS(M55:M60,A58,AE55:AE60,"&gt;=0")+COUNTIFS(O55:O60,A58,AG55:AG60,"&gt;=0"))</f>
        <v/>
      </c>
      <c r="D58" s="37" t="str">
        <f>IF(OR(C58="",C58=0),"",COUNTIF(AJ55:AJ60,A58))</f>
        <v/>
      </c>
      <c r="E58" s="37" t="str">
        <f t="shared" si="22"/>
        <v/>
      </c>
      <c r="F58" s="37" t="str">
        <f>IF(OR(C58="",C58=0),"",SUMIFS(AE55:AE60,M55:M60,A58)+SUMIFS(AG55:AG60,O55:O60,A58))</f>
        <v/>
      </c>
      <c r="G58" s="37" t="str">
        <f>IF(OR(C58="",C58=0),"",SUMIFS(AG55:AG60,M55:M60,A58)+SUMIFS(AE55:AE60,O55:O60,A58))</f>
        <v/>
      </c>
      <c r="H58" s="37" t="str">
        <f>IF(OR(C58="",C58=0),"",SUMIFS(AH55:AH60,M55:M60,A58)+SUMIFS(AI55:AI60,O55:O60,A58))</f>
        <v/>
      </c>
      <c r="I58" s="37" t="str">
        <f>IF(OR(C58="",C58=0),"",SUMIFS(AI55:AI60,M55:M60,A58)+SUMIFS(AH55:AH60,O55:O60,A58))</f>
        <v/>
      </c>
      <c r="J58" s="37">
        <f t="shared" si="23"/>
        <v>0</v>
      </c>
      <c r="K58" s="38"/>
      <c r="L58" s="7" t="s">
        <v>93</v>
      </c>
      <c r="M58" s="23" t="s">
        <v>81</v>
      </c>
      <c r="N58" s="23" t="s">
        <v>21</v>
      </c>
      <c r="O58" s="24" t="s">
        <v>90</v>
      </c>
      <c r="P58" s="25" t="str">
        <f t="array" ref="P58">IFERROR(IF(M58&lt;&gt;"",INDEX(B55:B58,MATCH(M58,A55:A58,0))&amp;"",""),"")</f>
        <v>Andres Ella</v>
      </c>
      <c r="Q58" s="25" t="str">
        <f t="array" ref="Q58">IFERROR(IF(O58&lt;&gt;"",INDEX(B55:B58,MATCH(O58,A55:A58,0))&amp;"",""),"")</f>
        <v/>
      </c>
      <c r="R58" s="4" t="str">
        <f>IF(S58="",VLOOKUP(L58,Ajakava!D:G,4,FALSE),"")</f>
        <v>#N/A</v>
      </c>
      <c r="S58" s="26"/>
      <c r="T58" s="23" t="s">
        <v>23</v>
      </c>
      <c r="U58" s="27"/>
      <c r="V58" s="23"/>
      <c r="W58" s="26"/>
      <c r="X58" s="23" t="s">
        <v>23</v>
      </c>
      <c r="Y58" s="27"/>
      <c r="Z58" s="23"/>
      <c r="AA58" s="26"/>
      <c r="AB58" s="23" t="s">
        <v>23</v>
      </c>
      <c r="AC58" s="27"/>
      <c r="AD58" s="23"/>
      <c r="AE58" s="28" t="str">
        <f t="shared" si="24"/>
        <v/>
      </c>
      <c r="AF58" s="29" t="s">
        <v>23</v>
      </c>
      <c r="AG58" s="30" t="str">
        <f t="shared" si="25"/>
        <v/>
      </c>
      <c r="AH58" s="31" t="str">
        <f t="shared" si="26"/>
        <v/>
      </c>
      <c r="AI58" s="31" t="str">
        <f t="shared" si="27"/>
        <v/>
      </c>
      <c r="AJ58" s="31" t="str">
        <f t="shared" si="28"/>
        <v/>
      </c>
      <c r="AK58" s="25" t="str">
        <f t="array" ref="AK58">IFERROR(INDEX(B55:B58,MATCH(AJ58,A55:A58,0))&amp;"","")</f>
        <v/>
      </c>
    </row>
    <row r="59" ht="12.75" customHeight="1">
      <c r="A59" s="4"/>
      <c r="B59" s="3"/>
      <c r="C59" s="4"/>
      <c r="D59" s="4"/>
      <c r="E59" s="4"/>
      <c r="F59" s="4" t="str">
        <f>IF(OR(C59="",C59=0),"",SUMIFS(AE55:AE64,M55:M64,A59)+SUMIFS(AG55:AG64,O55:O64,A59))</f>
        <v/>
      </c>
      <c r="G59" s="4" t="str">
        <f>IF(OR(C59="",C59=0),"",SUMIFS(AG55:AG64,M55:M64,A59)+SUMIFS(AE55:AE64,O55:O64,A59))</f>
        <v/>
      </c>
      <c r="H59" s="4"/>
      <c r="I59" s="4"/>
      <c r="J59" s="4"/>
      <c r="K59" s="5"/>
      <c r="L59" s="7" t="s">
        <v>94</v>
      </c>
      <c r="M59" s="4" t="s">
        <v>75</v>
      </c>
      <c r="N59" s="4" t="s">
        <v>21</v>
      </c>
      <c r="O59" s="15" t="s">
        <v>81</v>
      </c>
      <c r="P59" s="3" t="str">
        <f t="array" ref="P59">IFERROR(IF(M59&lt;&gt;"",INDEX(B55:B58,MATCH(M59,A55:A58,0))&amp;"",""),"")</f>
        <v>Ellikar Eensalu</v>
      </c>
      <c r="Q59" s="3" t="str">
        <f t="array" ref="Q59">IFERROR(IF(O59&lt;&gt;"",INDEX(B55:B58,MATCH(O59,A55:A58,0))&amp;"",""),"")</f>
        <v>Andres Ella</v>
      </c>
      <c r="R59" s="4" t="str">
        <f>IF(S59="",VLOOKUP(L59,Ajakava!D:G,4,FALSE),"")</f>
        <v/>
      </c>
      <c r="S59" s="76">
        <v>18.0</v>
      </c>
      <c r="T59" s="4" t="s">
        <v>23</v>
      </c>
      <c r="U59" s="77">
        <v>21.0</v>
      </c>
      <c r="V59" s="4"/>
      <c r="W59" s="76">
        <v>21.0</v>
      </c>
      <c r="X59" s="4" t="s">
        <v>23</v>
      </c>
      <c r="Y59" s="77">
        <v>11.0</v>
      </c>
      <c r="Z59" s="4"/>
      <c r="AA59" s="76">
        <v>21.0</v>
      </c>
      <c r="AB59" s="4" t="s">
        <v>23</v>
      </c>
      <c r="AC59" s="77">
        <v>17.0</v>
      </c>
      <c r="AD59" s="4"/>
      <c r="AE59" s="34">
        <f t="shared" si="24"/>
        <v>2</v>
      </c>
      <c r="AF59" s="5" t="s">
        <v>23</v>
      </c>
      <c r="AG59" s="22">
        <f t="shared" si="25"/>
        <v>1</v>
      </c>
      <c r="AH59" s="19">
        <f t="shared" si="26"/>
        <v>60</v>
      </c>
      <c r="AI59" s="19">
        <f t="shared" si="27"/>
        <v>49</v>
      </c>
      <c r="AJ59" s="19" t="str">
        <f t="shared" si="28"/>
        <v>A-III</v>
      </c>
      <c r="AK59" s="3" t="str">
        <f t="array" ref="AK59">IFERROR(INDEX(B55:B58,MATCH(AJ59,A55:A58,0))&amp;"","")</f>
        <v>Ellikar Eensalu</v>
      </c>
    </row>
    <row r="60" ht="12.75" customHeight="1">
      <c r="A60" s="4"/>
      <c r="B60" s="3"/>
      <c r="C60" s="4"/>
      <c r="D60" s="4"/>
      <c r="E60" s="4"/>
      <c r="F60" s="4"/>
      <c r="G60" s="4"/>
      <c r="H60" s="4"/>
      <c r="I60" s="4"/>
      <c r="J60" s="4"/>
      <c r="K60" s="5"/>
      <c r="L60" s="7" t="s">
        <v>95</v>
      </c>
      <c r="M60" s="23" t="s">
        <v>78</v>
      </c>
      <c r="N60" s="23" t="s">
        <v>21</v>
      </c>
      <c r="O60" s="24" t="s">
        <v>90</v>
      </c>
      <c r="P60" s="25" t="str">
        <f t="array" ref="P60">IFERROR(IF(M60&lt;&gt;"",INDEX(B55:B58,MATCH(M60,A55:A58,0))&amp;"",""),"")</f>
        <v>Martin Pipar</v>
      </c>
      <c r="Q60" s="25" t="str">
        <f t="array" ref="Q60">IFERROR(IF(O60&lt;&gt;"",INDEX(B55:B58,MATCH(O60,A55:A58,0))&amp;"",""),"")</f>
        <v/>
      </c>
      <c r="R60" s="4" t="str">
        <f>IF(S60="",VLOOKUP(L60,Ajakava!D:G,4,FALSE),"")</f>
        <v>#N/A</v>
      </c>
      <c r="S60" s="39"/>
      <c r="T60" s="40" t="s">
        <v>23</v>
      </c>
      <c r="U60" s="41"/>
      <c r="V60" s="23"/>
      <c r="W60" s="39"/>
      <c r="X60" s="40" t="s">
        <v>23</v>
      </c>
      <c r="Y60" s="41"/>
      <c r="Z60" s="23"/>
      <c r="AA60" s="39"/>
      <c r="AB60" s="40" t="s">
        <v>23</v>
      </c>
      <c r="AC60" s="41"/>
      <c r="AD60" s="23"/>
      <c r="AE60" s="42" t="str">
        <f t="shared" si="24"/>
        <v/>
      </c>
      <c r="AF60" s="43" t="s">
        <v>23</v>
      </c>
      <c r="AG60" s="44" t="str">
        <f t="shared" si="25"/>
        <v/>
      </c>
      <c r="AH60" s="31" t="str">
        <f t="shared" si="26"/>
        <v/>
      </c>
      <c r="AI60" s="31" t="str">
        <f t="shared" si="27"/>
        <v/>
      </c>
      <c r="AJ60" s="31" t="str">
        <f t="shared" si="28"/>
        <v/>
      </c>
      <c r="AK60" s="25" t="str">
        <f t="array" ref="AK60">IFERROR(INDEX(B55:B58,MATCH(AJ60,A55:A58,0))&amp;"","")</f>
        <v/>
      </c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</sheetData>
  <mergeCells count="12">
    <mergeCell ref="AH14:AI14"/>
    <mergeCell ref="AH23:AI23"/>
    <mergeCell ref="F54:G54"/>
    <mergeCell ref="H54:I54"/>
    <mergeCell ref="AH54:AI54"/>
    <mergeCell ref="F5:G5"/>
    <mergeCell ref="H5:I5"/>
    <mergeCell ref="AH5:AI5"/>
    <mergeCell ref="F14:G14"/>
    <mergeCell ref="H14:I14"/>
    <mergeCell ref="F23:G23"/>
    <mergeCell ref="H23:I23"/>
  </mergeCells>
  <conditionalFormatting sqref="D5:D11">
    <cfRule type="colorScale" priority="1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D14:D20">
    <cfRule type="colorScale" priority="2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D23:D29">
    <cfRule type="colorScale" priority="3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D54:D60">
    <cfRule type="colorScale" priority="4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R6:R11">
    <cfRule type="notContainsBlanks" dxfId="0" priority="5">
      <formula>LEN(TRIM(R6))&gt;0</formula>
    </cfRule>
  </conditionalFormatting>
  <conditionalFormatting sqref="R15:R20">
    <cfRule type="notContainsBlanks" dxfId="0" priority="6">
      <formula>LEN(TRIM(R15))&gt;0</formula>
    </cfRule>
  </conditionalFormatting>
  <conditionalFormatting sqref="R24:R29">
    <cfRule type="notContainsBlanks" dxfId="0" priority="7">
      <formula>LEN(TRIM(R24))&gt;0</formula>
    </cfRule>
  </conditionalFormatting>
  <conditionalFormatting sqref="R36:R46">
    <cfRule type="notContainsBlanks" dxfId="0" priority="8">
      <formula>LEN(TRIM(R36))&gt;0</formula>
    </cfRule>
  </conditionalFormatting>
  <conditionalFormatting sqref="R55:R60">
    <cfRule type="notContainsBlanks" dxfId="0" priority="9">
      <formula>LEN(TRIM(R55))&gt;0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36.88"/>
    <col customWidth="1" min="3" max="11" width="8.63"/>
    <col customWidth="1" min="12" max="12" width="8.75"/>
    <col customWidth="1" min="13" max="13" width="2.13"/>
    <col customWidth="1" min="14" max="14" width="2.38"/>
    <col customWidth="1" min="15" max="15" width="2.13"/>
    <col customWidth="1" min="16" max="16" width="14.75"/>
    <col customWidth="1" min="17" max="17" width="12.38"/>
    <col customWidth="1" min="18" max="38" width="8.63"/>
  </cols>
  <sheetData>
    <row r="1" ht="12.75" customHeight="1">
      <c r="B1" s="2" t="s">
        <v>96</v>
      </c>
      <c r="L1" s="1"/>
    </row>
    <row r="2" ht="12.75" customHeight="1">
      <c r="B2" s="3" t="s">
        <v>1</v>
      </c>
      <c r="L2" s="1"/>
    </row>
    <row r="3" ht="12.75" customHeight="1">
      <c r="B3" s="3" t="s">
        <v>2</v>
      </c>
      <c r="L3" s="1"/>
    </row>
    <row r="4" ht="12.75" customHeight="1">
      <c r="L4" s="1"/>
    </row>
    <row r="5" ht="12.75" customHeight="1">
      <c r="L5" s="1"/>
    </row>
    <row r="6" ht="15.75" customHeight="1">
      <c r="A6" s="4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H6" s="5" t="s">
        <v>8</v>
      </c>
      <c r="J6" s="5" t="s">
        <v>9</v>
      </c>
      <c r="K6" s="6" t="s">
        <v>10</v>
      </c>
      <c r="L6" s="7"/>
      <c r="M6" s="8"/>
      <c r="N6" s="4"/>
      <c r="O6" s="4"/>
      <c r="P6" s="7"/>
      <c r="Q6" s="3"/>
      <c r="R6" s="5" t="s">
        <v>11</v>
      </c>
      <c r="S6" s="5"/>
      <c r="T6" s="5" t="s">
        <v>12</v>
      </c>
      <c r="U6" s="5"/>
      <c r="V6" s="5"/>
      <c r="W6" s="5"/>
      <c r="X6" s="5" t="s">
        <v>13</v>
      </c>
      <c r="Y6" s="5"/>
      <c r="Z6" s="5"/>
      <c r="AA6" s="5"/>
      <c r="AB6" s="5" t="s">
        <v>14</v>
      </c>
      <c r="AC6" s="5"/>
      <c r="AD6" s="5"/>
      <c r="AE6" s="9"/>
      <c r="AF6" s="9" t="s">
        <v>15</v>
      </c>
      <c r="AG6" s="5"/>
      <c r="AH6" s="9" t="s">
        <v>16</v>
      </c>
      <c r="AJ6" s="88"/>
      <c r="AK6" s="9" t="s">
        <v>17</v>
      </c>
      <c r="AL6" s="3"/>
    </row>
    <row r="7" ht="15.75" customHeight="1">
      <c r="A7" s="11" t="s">
        <v>18</v>
      </c>
      <c r="B7" s="45" t="s">
        <v>97</v>
      </c>
      <c r="C7" s="13">
        <f>IF(OR(A7="",B7=""),"",COUNTIFS(M7:M16,A7,AE7:AE16,"&gt;=0")+COUNTIFS(O7:O16,A7,AG7:AG16,"&gt;=0"))</f>
        <v>4</v>
      </c>
      <c r="D7" s="13">
        <f>IF(OR(C7="",C7=0),"",COUNTIF(AJ7:AJ16,A7))</f>
        <v>4</v>
      </c>
      <c r="E7" s="13">
        <f t="shared" ref="E7:E11" si="1">IF(OR(C7="",C7=0),"",C7-D7)</f>
        <v>0</v>
      </c>
      <c r="F7" s="13">
        <f>IF(OR(C7="",C7=0),"",SUMIFS(AE7:AE16,M7:M16,A7)+SUMIFS(AG7:AG16,O7:O16,A7))</f>
        <v>8</v>
      </c>
      <c r="G7" s="13">
        <f>IF(OR(C7="",C7=0),"",SUMIFS(AG7:AG16,M7:M16,A7)+SUMIFS(AE7:AE16,O7:O16,A7))</f>
        <v>1</v>
      </c>
      <c r="H7" s="13">
        <f>IF(OR(C7="",C7=0),"",SUMIFS(AH7:AH16,M7:M16,A7)+SUMIFS(AI7:AI16,O7:O16,A7))</f>
        <v>188</v>
      </c>
      <c r="I7" s="13">
        <f>IF(OR(C7="",C7=0),"",SUMIFS(AI7:AI16,M7:M16,A7)+SUMIFS(AH7:AH16,O7:O16,A7))</f>
        <v>129</v>
      </c>
      <c r="J7" s="13">
        <f t="shared" ref="J7:J11" si="2">IFERROR(H7-I7,"")</f>
        <v>59</v>
      </c>
      <c r="K7" s="72" t="s">
        <v>85</v>
      </c>
      <c r="L7" s="7" t="s">
        <v>98</v>
      </c>
      <c r="M7" s="4" t="s">
        <v>24</v>
      </c>
      <c r="N7" s="4" t="s">
        <v>21</v>
      </c>
      <c r="O7" s="15" t="s">
        <v>99</v>
      </c>
      <c r="P7" s="3" t="str">
        <f t="array" ref="P7">IFERROR(IF(M7&lt;&gt;"",INDEX(B7:B11,MATCH(M7,A7:A11,0))&amp;"",""),"")</f>
        <v>Virgo Olju</v>
      </c>
      <c r="Q7" s="3" t="str">
        <f t="array" ref="Q7">IFERROR(IF(O7&lt;&gt;"",INDEX(B7:B11,MATCH(O7,A7:A11,0))&amp;"",""),"")</f>
        <v>Mairon Kask</v>
      </c>
      <c r="R7" s="4" t="str">
        <f>IF(S7="",VLOOKUP(L7,Ajakava!D:G,4,FALSE),"")</f>
        <v/>
      </c>
      <c r="S7" s="89">
        <v>21.0</v>
      </c>
      <c r="T7" s="13" t="s">
        <v>23</v>
      </c>
      <c r="U7" s="90">
        <v>15.0</v>
      </c>
      <c r="V7" s="4"/>
      <c r="W7" s="89">
        <v>21.0</v>
      </c>
      <c r="X7" s="13" t="s">
        <v>23</v>
      </c>
      <c r="Y7" s="90">
        <v>14.0</v>
      </c>
      <c r="Z7" s="4"/>
      <c r="AA7" s="11"/>
      <c r="AB7" s="13" t="s">
        <v>23</v>
      </c>
      <c r="AC7" s="16"/>
      <c r="AD7" s="4"/>
      <c r="AE7" s="17">
        <f t="shared" ref="AE7:AE16" si="3">IF(AND(S7&lt;&gt;"",U7&lt;&gt;""),IF(S7&gt;U7,1,0)+IF(W7&gt;Y7,1,0)+IF(AA7&gt;AC7,1,0),"")</f>
        <v>2</v>
      </c>
      <c r="AF7" s="18" t="s">
        <v>23</v>
      </c>
      <c r="AG7" s="14">
        <f t="shared" ref="AG7:AG16" si="4">IF(AND(S7&lt;&gt;"",U7&lt;&gt;""),IF(U7&gt;S7,1,0)+IF(Y7&gt;W7,1,0)+IF(AC7&gt;AA7,1,0),"")</f>
        <v>0</v>
      </c>
      <c r="AH7" s="19">
        <f t="shared" ref="AH7:AH16" si="5">IF(AND(S7&gt;=0,S7&lt;&gt;""),S7+W7+AA7,"")</f>
        <v>42</v>
      </c>
      <c r="AI7" s="19">
        <f t="shared" ref="AI7:AI16" si="6">IF(AND(U7&gt;=0,U7&lt;&gt;""),U7+Y7+AC7,"")</f>
        <v>29</v>
      </c>
      <c r="AJ7" s="19" t="str">
        <f t="shared" ref="AJ7:AJ16" si="7">IF(AND(S7&lt;&gt;"",U7&lt;&gt;""),IF(AE7&gt;AG7,M7,O7),"")</f>
        <v>B</v>
      </c>
      <c r="AK7" s="3" t="str">
        <f t="array" ref="AK7">IFERROR(INDEX(B7:B11,MATCH(AJ7,A7:A11,0))&amp;"","")</f>
        <v>Virgo Olju</v>
      </c>
      <c r="AL7" s="3"/>
    </row>
    <row r="8" ht="15.75" customHeight="1">
      <c r="A8" s="20" t="s">
        <v>24</v>
      </c>
      <c r="B8" s="32" t="s">
        <v>100</v>
      </c>
      <c r="C8" s="4">
        <f>IF(OR(A8="",B8=""),"",COUNTIFS(M7:M16,A8,AE7:AE16,"&gt;=0")+COUNTIFS(O7:O16,A8,AG7:AG16,"&gt;=0"))</f>
        <v>4</v>
      </c>
      <c r="D8" s="4">
        <f>IF(OR(C8="",C8=0),"",COUNTIF(AJ7:AJ16,A8))</f>
        <v>2</v>
      </c>
      <c r="E8" s="4">
        <f t="shared" si="1"/>
        <v>2</v>
      </c>
      <c r="F8" s="4">
        <f>IF(OR(C8="",C8=0),"",SUMIFS(AE7:AE16,M7:M16,A8)+SUMIFS(AG7:AG16,O7:O16,A8))</f>
        <v>5</v>
      </c>
      <c r="G8" s="4">
        <f>IF(OR(C8="",C8=0),"",SUMIFS(AG7:AG16,M7:M16,A8)+SUMIFS(AE7:AE16,O7:O16,A8))</f>
        <v>5</v>
      </c>
      <c r="H8" s="4">
        <f>IF(OR(C8="",C8=0),"",SUMIFS(AH7:AH16,M7:M16,A8)+SUMIFS(AI7:AI16,O7:O16,A8))</f>
        <v>194</v>
      </c>
      <c r="I8" s="4">
        <f>IF(OR(C8="",C8=0),"",SUMIFS(AI7:AI16,M7:M16,A8)+SUMIFS(AH7:AH16,O7:O16,A8))</f>
        <v>187</v>
      </c>
      <c r="J8" s="4">
        <f t="shared" si="2"/>
        <v>7</v>
      </c>
      <c r="K8" s="73" t="s">
        <v>87</v>
      </c>
      <c r="L8" s="7" t="s">
        <v>101</v>
      </c>
      <c r="M8" s="23" t="s">
        <v>27</v>
      </c>
      <c r="N8" s="23" t="s">
        <v>21</v>
      </c>
      <c r="O8" s="24" t="s">
        <v>22</v>
      </c>
      <c r="P8" s="25" t="str">
        <f t="array" ref="P8">IFERROR(IF(M8&lt;&gt;"",INDEX(B7:B11,MATCH(M8,A7:A11,0))&amp;"",""),"")</f>
        <v>Erki Lumiste</v>
      </c>
      <c r="Q8" s="25" t="str">
        <f t="array" ref="Q8">IFERROR(IF(O8&lt;&gt;"",INDEX(B7:B11,MATCH(O8,A7:A11,0))&amp;"",""),"")</f>
        <v>Sander Saar</v>
      </c>
      <c r="R8" s="4" t="str">
        <f>IF(S8="",VLOOKUP(L8,Ajakava!D:G,4,FALSE),"")</f>
        <v/>
      </c>
      <c r="S8" s="74">
        <v>21.0</v>
      </c>
      <c r="T8" s="23" t="s">
        <v>23</v>
      </c>
      <c r="U8" s="75">
        <v>10.0</v>
      </c>
      <c r="V8" s="23"/>
      <c r="W8" s="74">
        <v>21.0</v>
      </c>
      <c r="X8" s="23" t="s">
        <v>23</v>
      </c>
      <c r="Y8" s="75">
        <v>12.0</v>
      </c>
      <c r="Z8" s="23"/>
      <c r="AA8" s="26"/>
      <c r="AB8" s="23" t="s">
        <v>23</v>
      </c>
      <c r="AC8" s="27"/>
      <c r="AD8" s="23"/>
      <c r="AE8" s="28">
        <f t="shared" si="3"/>
        <v>2</v>
      </c>
      <c r="AF8" s="29" t="s">
        <v>23</v>
      </c>
      <c r="AG8" s="30">
        <f t="shared" si="4"/>
        <v>0</v>
      </c>
      <c r="AH8" s="31">
        <f t="shared" si="5"/>
        <v>42</v>
      </c>
      <c r="AI8" s="31">
        <f t="shared" si="6"/>
        <v>22</v>
      </c>
      <c r="AJ8" s="31" t="str">
        <f t="shared" si="7"/>
        <v>C</v>
      </c>
      <c r="AK8" s="25" t="str">
        <f t="array" ref="AK8">IFERROR(INDEX(B7:B11,MATCH(AJ8,A7:A11,0))&amp;"","")</f>
        <v>Erki Lumiste</v>
      </c>
      <c r="AL8" s="3"/>
    </row>
    <row r="9" ht="15.75" customHeight="1">
      <c r="A9" s="20" t="s">
        <v>27</v>
      </c>
      <c r="B9" s="32" t="s">
        <v>102</v>
      </c>
      <c r="C9" s="4">
        <f>IF(OR(A9="",B9=""),"",COUNTIFS(M7:M16,A9,AE7:AE16,"&gt;=0")+COUNTIFS(O7:O16,A9,AG7:AG16,"&gt;=0"))</f>
        <v>4</v>
      </c>
      <c r="D9" s="4">
        <f>IF(OR(C9="",C9=0),"",COUNTIF(AJ7:AJ16,A9))</f>
        <v>2</v>
      </c>
      <c r="E9" s="4">
        <f t="shared" si="1"/>
        <v>2</v>
      </c>
      <c r="F9" s="4">
        <f>IF(OR(C9="",C9=0),"",SUMIFS(AE7:AE16,M7:M16,A9)+SUMIFS(AG7:AG16,O7:O16,A9))</f>
        <v>5</v>
      </c>
      <c r="G9" s="4">
        <f>IF(OR(C9="",C9=0),"",SUMIFS(AG7:AG16,M7:M16,A9)+SUMIFS(AE7:AE16,O7:O16,A9))</f>
        <v>4</v>
      </c>
      <c r="H9" s="4">
        <f>IF(OR(C9="",C9=0),"",SUMIFS(AH7:AH16,M7:M16,A9)+SUMIFS(AI7:AI16,O7:O16,A9))</f>
        <v>165</v>
      </c>
      <c r="I9" s="4">
        <f>IF(OR(C9="",C9=0),"",SUMIFS(AI7:AI16,M7:M16,A9)+SUMIFS(AH7:AH16,O7:O16,A9))</f>
        <v>160</v>
      </c>
      <c r="J9" s="4">
        <f t="shared" si="2"/>
        <v>5</v>
      </c>
      <c r="K9" s="73" t="s">
        <v>86</v>
      </c>
      <c r="L9" s="7" t="s">
        <v>103</v>
      </c>
      <c r="M9" s="4" t="s">
        <v>18</v>
      </c>
      <c r="N9" s="4" t="s">
        <v>21</v>
      </c>
      <c r="O9" s="15" t="s">
        <v>99</v>
      </c>
      <c r="P9" s="3" t="str">
        <f t="array" ref="P9">IFERROR(IF(M9&lt;&gt;"",INDEX(B7:B11,MATCH(M9,A7:A11,0))&amp;"",""),"")</f>
        <v>Meelis Udusalu</v>
      </c>
      <c r="Q9" s="3" t="str">
        <f t="array" ref="Q9">IFERROR(IF(O9&lt;&gt;"",INDEX(B7:B11,MATCH(O9,A7:A11,0))&amp;"",""),"")</f>
        <v>Mairon Kask</v>
      </c>
      <c r="R9" s="4" t="str">
        <f>IF(S9="",VLOOKUP(L9,Ajakava!D:G,4,FALSE),"")</f>
        <v/>
      </c>
      <c r="S9" s="76">
        <v>21.0</v>
      </c>
      <c r="T9" s="4" t="s">
        <v>23</v>
      </c>
      <c r="U9" s="77">
        <v>13.0</v>
      </c>
      <c r="V9" s="4"/>
      <c r="W9" s="76">
        <v>21.0</v>
      </c>
      <c r="X9" s="4" t="s">
        <v>23</v>
      </c>
      <c r="Y9" s="77">
        <v>8.0</v>
      </c>
      <c r="Z9" s="4"/>
      <c r="AA9" s="20"/>
      <c r="AB9" s="4" t="s">
        <v>23</v>
      </c>
      <c r="AC9" s="33"/>
      <c r="AD9" s="4"/>
      <c r="AE9" s="34">
        <f t="shared" si="3"/>
        <v>2</v>
      </c>
      <c r="AF9" s="5" t="s">
        <v>23</v>
      </c>
      <c r="AG9" s="22">
        <f t="shared" si="4"/>
        <v>0</v>
      </c>
      <c r="AH9" s="19">
        <f t="shared" si="5"/>
        <v>42</v>
      </c>
      <c r="AI9" s="19">
        <f t="shared" si="6"/>
        <v>21</v>
      </c>
      <c r="AJ9" s="19" t="str">
        <f t="shared" si="7"/>
        <v>A</v>
      </c>
      <c r="AK9" s="3" t="str">
        <f t="array" ref="AK9">IFERROR(INDEX(B7:B11,MATCH(AJ9,A7:A11,0))&amp;"","")</f>
        <v>Meelis Udusalu</v>
      </c>
      <c r="AL9" s="3"/>
    </row>
    <row r="10" ht="15.75" customHeight="1">
      <c r="A10" s="20" t="s">
        <v>22</v>
      </c>
      <c r="B10" s="32" t="s">
        <v>104</v>
      </c>
      <c r="C10" s="4">
        <f>IF(OR(A10="",B10=""),"",COUNTIFS(M7:M16,A10,AE7:AE16,"&gt;=0")+COUNTIFS(O7:O16,A10,AG7:AG16,"&gt;=0"))</f>
        <v>4</v>
      </c>
      <c r="D10" s="4">
        <f>IF(OR(C10="",C10=0),"",COUNTIF(AJ7:AJ16,A10))</f>
        <v>0</v>
      </c>
      <c r="E10" s="4">
        <f t="shared" si="1"/>
        <v>4</v>
      </c>
      <c r="F10" s="4">
        <f>IF(OR(C10="",C10=0),"",SUMIFS(AE7:AE16,M7:M16,A10)+SUMIFS(AG7:AG16,O7:O16,A10))</f>
        <v>1</v>
      </c>
      <c r="G10" s="4">
        <f>IF(OR(C10="",C10=0),"",SUMIFS(AG7:AG16,M7:M16,A10)+SUMIFS(AE7:AE16,O7:O16,A10))</f>
        <v>8</v>
      </c>
      <c r="H10" s="4">
        <f>IF(OR(C10="",C10=0),"",SUMIFS(AH7:AH16,M7:M16,A10)+SUMIFS(AI7:AI16,O7:O16,A10))</f>
        <v>137</v>
      </c>
      <c r="I10" s="4">
        <f>IF(OR(C10="",C10=0),"",SUMIFS(AI7:AI16,M7:M16,A10)+SUMIFS(AH7:AH16,O7:O16,A10))</f>
        <v>186</v>
      </c>
      <c r="J10" s="4">
        <f t="shared" si="2"/>
        <v>-49</v>
      </c>
      <c r="K10" s="73" t="s">
        <v>105</v>
      </c>
      <c r="L10" s="7" t="s">
        <v>106</v>
      </c>
      <c r="M10" s="23" t="s">
        <v>24</v>
      </c>
      <c r="N10" s="23" t="s">
        <v>21</v>
      </c>
      <c r="O10" s="24" t="s">
        <v>27</v>
      </c>
      <c r="P10" s="25" t="str">
        <f t="array" ref="P10">IFERROR(IF(M10&lt;&gt;"",INDEX(B7:B11,MATCH(M10,A7:A11,0))&amp;"",""),"")</f>
        <v>Virgo Olju</v>
      </c>
      <c r="Q10" s="25" t="str">
        <f t="array" ref="Q10">IFERROR(IF(O10&lt;&gt;"",INDEX(B7:B11,MATCH(O10,A7:A11,0))&amp;"",""),"")</f>
        <v>Erki Lumiste</v>
      </c>
      <c r="R10" s="4" t="str">
        <f>IF(S10="",VLOOKUP(L10,Ajakava!D:G,4,FALSE),"")</f>
        <v/>
      </c>
      <c r="S10" s="74">
        <v>20.0</v>
      </c>
      <c r="T10" s="23" t="s">
        <v>23</v>
      </c>
      <c r="U10" s="75">
        <v>22.0</v>
      </c>
      <c r="V10" s="23"/>
      <c r="W10" s="74">
        <v>19.0</v>
      </c>
      <c r="X10" s="23" t="s">
        <v>23</v>
      </c>
      <c r="Y10" s="75">
        <v>21.0</v>
      </c>
      <c r="Z10" s="23"/>
      <c r="AA10" s="26"/>
      <c r="AB10" s="23" t="s">
        <v>23</v>
      </c>
      <c r="AC10" s="27"/>
      <c r="AD10" s="23"/>
      <c r="AE10" s="28">
        <f t="shared" si="3"/>
        <v>0</v>
      </c>
      <c r="AF10" s="29" t="s">
        <v>23</v>
      </c>
      <c r="AG10" s="30">
        <f t="shared" si="4"/>
        <v>2</v>
      </c>
      <c r="AH10" s="31">
        <f t="shared" si="5"/>
        <v>39</v>
      </c>
      <c r="AI10" s="31">
        <f t="shared" si="6"/>
        <v>43</v>
      </c>
      <c r="AJ10" s="31" t="str">
        <f t="shared" si="7"/>
        <v>C</v>
      </c>
      <c r="AK10" s="25" t="str">
        <f t="array" ref="AK10">IFERROR(INDEX(B7:B11,MATCH(AJ10,A7:A11,0))&amp;"","")</f>
        <v>Erki Lumiste</v>
      </c>
      <c r="AL10" s="3"/>
    </row>
    <row r="11" ht="15.75" customHeight="1">
      <c r="A11" s="35" t="s">
        <v>99</v>
      </c>
      <c r="B11" s="36" t="s">
        <v>107</v>
      </c>
      <c r="C11" s="37">
        <f>IF(OR(A11="",B11=""),"",COUNTIFS(M7:M16,A11,AE7:AE16,"&gt;=0")+COUNTIFS(O7:O16,A11,AG7:AG16,"&gt;=0"))</f>
        <v>4</v>
      </c>
      <c r="D11" s="37">
        <f>IF(OR(C11="",C11=0),"",COUNTIF(AJ7:AJ16,A11))</f>
        <v>2</v>
      </c>
      <c r="E11" s="37">
        <f t="shared" si="1"/>
        <v>2</v>
      </c>
      <c r="F11" s="37">
        <f>IF(OR(C11="",C11=0),"",SUMIFS(AE7:AE16,M7:M16,A11)+SUMIFS(AG7:AG16,O7:O16,A11))</f>
        <v>4</v>
      </c>
      <c r="G11" s="37">
        <f>IF(OR(C11="",C11=0),"",SUMIFS(AG7:AG16,M7:M16,A11)+SUMIFS(AE7:AE16,O7:O16,A11))</f>
        <v>5</v>
      </c>
      <c r="H11" s="37">
        <f>IF(OR(C11="",C11=0),"",SUMIFS(AH7:AH16,M7:M16,A11)+SUMIFS(AI7:AI16,O7:O16,A11))</f>
        <v>149</v>
      </c>
      <c r="I11" s="37">
        <f>IF(OR(C11="",C11=0),"",SUMIFS(AI7:AI16,M7:M16,A11)+SUMIFS(AH7:AH16,O7:O16,A11))</f>
        <v>171</v>
      </c>
      <c r="J11" s="37">
        <f t="shared" si="2"/>
        <v>-22</v>
      </c>
      <c r="K11" s="91" t="s">
        <v>108</v>
      </c>
      <c r="L11" s="7" t="s">
        <v>109</v>
      </c>
      <c r="M11" s="4" t="s">
        <v>18</v>
      </c>
      <c r="N11" s="4" t="s">
        <v>21</v>
      </c>
      <c r="O11" s="15" t="s">
        <v>22</v>
      </c>
      <c r="P11" s="3" t="str">
        <f t="array" ref="P11">IFERROR(IF(M11&lt;&gt;"",INDEX(B7:B11,MATCH(M11,A7:A11,0))&amp;"",""),"")</f>
        <v>Meelis Udusalu</v>
      </c>
      <c r="Q11" s="3" t="str">
        <f t="array" ref="Q11">IFERROR(IF(O11&lt;&gt;"",INDEX(B7:B11,MATCH(O11,A7:A11,0))&amp;"",""),"")</f>
        <v>Sander Saar</v>
      </c>
      <c r="R11" s="4" t="str">
        <f>IF(S11="",VLOOKUP(L11,Ajakava!D:G,4,FALSE),"")</f>
        <v/>
      </c>
      <c r="S11" s="76">
        <v>21.0</v>
      </c>
      <c r="T11" s="4" t="s">
        <v>23</v>
      </c>
      <c r="U11" s="77">
        <v>9.0</v>
      </c>
      <c r="V11" s="4"/>
      <c r="W11" s="76">
        <v>21.0</v>
      </c>
      <c r="X11" s="4" t="s">
        <v>23</v>
      </c>
      <c r="Y11" s="77">
        <v>17.0</v>
      </c>
      <c r="Z11" s="4"/>
      <c r="AA11" s="20"/>
      <c r="AB11" s="4" t="s">
        <v>23</v>
      </c>
      <c r="AC11" s="33"/>
      <c r="AD11" s="4"/>
      <c r="AE11" s="34">
        <f t="shared" si="3"/>
        <v>2</v>
      </c>
      <c r="AF11" s="5" t="s">
        <v>23</v>
      </c>
      <c r="AG11" s="22">
        <f t="shared" si="4"/>
        <v>0</v>
      </c>
      <c r="AH11" s="19">
        <f t="shared" si="5"/>
        <v>42</v>
      </c>
      <c r="AI11" s="19">
        <f t="shared" si="6"/>
        <v>26</v>
      </c>
      <c r="AJ11" s="19" t="str">
        <f t="shared" si="7"/>
        <v>A</v>
      </c>
      <c r="AK11" s="3" t="str">
        <f t="array" ref="AK11">IFERROR(INDEX(B7:B11,MATCH(AJ11,A7:A11,0))&amp;"","")</f>
        <v>Meelis Udusalu</v>
      </c>
      <c r="AL11" s="3"/>
    </row>
    <row r="12" ht="15.75" customHeight="1">
      <c r="A12" s="4"/>
      <c r="B12" s="3"/>
      <c r="C12" s="4"/>
      <c r="D12" s="4"/>
      <c r="E12" s="4"/>
      <c r="F12" s="4"/>
      <c r="G12" s="4"/>
      <c r="H12" s="4"/>
      <c r="I12" s="4"/>
      <c r="J12" s="4"/>
      <c r="K12" s="5"/>
      <c r="L12" s="7" t="s">
        <v>110</v>
      </c>
      <c r="M12" s="23" t="s">
        <v>27</v>
      </c>
      <c r="N12" s="23" t="s">
        <v>21</v>
      </c>
      <c r="O12" s="24" t="s">
        <v>99</v>
      </c>
      <c r="P12" s="25" t="str">
        <f t="array" ref="P12">IFERROR(IF(M12&lt;&gt;"",INDEX(B7:B11,MATCH(M12,A7:A11,0))&amp;"",""),"")</f>
        <v>Erki Lumiste</v>
      </c>
      <c r="Q12" s="25" t="str">
        <f t="array" ref="Q12">IFERROR(IF(O12&lt;&gt;"",INDEX(B7:B11,MATCH(O12,A7:A11,0))&amp;"",""),"")</f>
        <v>Mairon Kask</v>
      </c>
      <c r="R12" s="4" t="str">
        <f>IF(S12="",VLOOKUP(L12,Ajakava!D:G,4,FALSE),"")</f>
        <v/>
      </c>
      <c r="S12" s="74">
        <v>15.0</v>
      </c>
      <c r="T12" s="23" t="s">
        <v>23</v>
      </c>
      <c r="U12" s="75">
        <v>21.0</v>
      </c>
      <c r="V12" s="23"/>
      <c r="W12" s="74">
        <v>21.0</v>
      </c>
      <c r="X12" s="23" t="s">
        <v>23</v>
      </c>
      <c r="Y12" s="75">
        <v>15.0</v>
      </c>
      <c r="Z12" s="23"/>
      <c r="AA12" s="74">
        <v>15.0</v>
      </c>
      <c r="AB12" s="23" t="s">
        <v>23</v>
      </c>
      <c r="AC12" s="75">
        <v>21.0</v>
      </c>
      <c r="AD12" s="23"/>
      <c r="AE12" s="28">
        <f t="shared" si="3"/>
        <v>1</v>
      </c>
      <c r="AF12" s="29" t="s">
        <v>23</v>
      </c>
      <c r="AG12" s="30">
        <f t="shared" si="4"/>
        <v>2</v>
      </c>
      <c r="AH12" s="31">
        <f t="shared" si="5"/>
        <v>51</v>
      </c>
      <c r="AI12" s="31">
        <f t="shared" si="6"/>
        <v>57</v>
      </c>
      <c r="AJ12" s="31" t="str">
        <f t="shared" si="7"/>
        <v>E</v>
      </c>
      <c r="AK12" s="25" t="str">
        <f t="array" ref="AK12">IFERROR(INDEX(B7:B11,MATCH(AJ12,A7:A11,0))&amp;"","")</f>
        <v>Mairon Kask</v>
      </c>
      <c r="AL12" s="3"/>
    </row>
    <row r="13" ht="15.75" customHeight="1">
      <c r="A13" s="4"/>
      <c r="B13" s="3"/>
      <c r="C13" s="4"/>
      <c r="D13" s="4"/>
      <c r="E13" s="4"/>
      <c r="F13" s="4"/>
      <c r="G13" s="4"/>
      <c r="H13" s="4"/>
      <c r="I13" s="4"/>
      <c r="J13" s="4"/>
      <c r="K13" s="5"/>
      <c r="L13" s="7" t="s">
        <v>111</v>
      </c>
      <c r="M13" s="4" t="s">
        <v>24</v>
      </c>
      <c r="N13" s="4" t="s">
        <v>21</v>
      </c>
      <c r="O13" s="15" t="s">
        <v>22</v>
      </c>
      <c r="P13" s="3" t="str">
        <f t="array" ref="P13">IFERROR(IF(M13&lt;&gt;"",INDEX(B7:B11,MATCH(M13,A7:A11,0))&amp;"",""),"")</f>
        <v>Virgo Olju</v>
      </c>
      <c r="Q13" s="3" t="str">
        <f t="array" ref="Q13">IFERROR(IF(O13&lt;&gt;"",INDEX(B7:B11,MATCH(O13,A7:A11,0))&amp;"",""),"")</f>
        <v>Sander Saar</v>
      </c>
      <c r="R13" s="4" t="str">
        <f>IF(S13="",VLOOKUP(L13,Ajakava!D:G,4,FALSE),"")</f>
        <v/>
      </c>
      <c r="S13" s="76">
        <v>21.0</v>
      </c>
      <c r="T13" s="4" t="s">
        <v>23</v>
      </c>
      <c r="U13" s="77">
        <v>14.0</v>
      </c>
      <c r="V13" s="4"/>
      <c r="W13" s="76">
        <v>18.0</v>
      </c>
      <c r="X13" s="4" t="s">
        <v>23</v>
      </c>
      <c r="Y13" s="77">
        <v>21.0</v>
      </c>
      <c r="Z13" s="4"/>
      <c r="AA13" s="76">
        <v>21.0</v>
      </c>
      <c r="AB13" s="4" t="s">
        <v>23</v>
      </c>
      <c r="AC13" s="77">
        <v>18.0</v>
      </c>
      <c r="AD13" s="4"/>
      <c r="AE13" s="34">
        <f t="shared" si="3"/>
        <v>2</v>
      </c>
      <c r="AF13" s="5" t="s">
        <v>23</v>
      </c>
      <c r="AG13" s="22">
        <f t="shared" si="4"/>
        <v>1</v>
      </c>
      <c r="AH13" s="19">
        <f t="shared" si="5"/>
        <v>60</v>
      </c>
      <c r="AI13" s="19">
        <f t="shared" si="6"/>
        <v>53</v>
      </c>
      <c r="AJ13" s="19" t="str">
        <f t="shared" si="7"/>
        <v>B</v>
      </c>
      <c r="AK13" s="3" t="str">
        <f t="array" ref="AK13">IFERROR(INDEX(B7:B11,MATCH(AJ13,A7:A11,0))&amp;"","")</f>
        <v>Virgo Olju</v>
      </c>
      <c r="AL13" s="3"/>
    </row>
    <row r="14" ht="15.75" customHeight="1">
      <c r="A14" s="4"/>
      <c r="B14" s="3"/>
      <c r="C14" s="4"/>
      <c r="D14" s="4"/>
      <c r="E14" s="4"/>
      <c r="F14" s="4"/>
      <c r="G14" s="4"/>
      <c r="H14" s="4"/>
      <c r="I14" s="4"/>
      <c r="J14" s="4"/>
      <c r="K14" s="5"/>
      <c r="L14" s="7" t="s">
        <v>112</v>
      </c>
      <c r="M14" s="23" t="s">
        <v>18</v>
      </c>
      <c r="N14" s="23" t="s">
        <v>21</v>
      </c>
      <c r="O14" s="24" t="s">
        <v>27</v>
      </c>
      <c r="P14" s="25" t="str">
        <f t="array" ref="P14">IFERROR(IF(M14&lt;&gt;"",INDEX(B7:B11,MATCH(M14,A7:A11,0))&amp;"",""),"")</f>
        <v>Meelis Udusalu</v>
      </c>
      <c r="Q14" s="25" t="str">
        <f t="array" ref="Q14">IFERROR(IF(O14&lt;&gt;"",INDEX(B7:B11,MATCH(O14,A7:A11,0))&amp;"",""),"")</f>
        <v>Erki Lumiste</v>
      </c>
      <c r="R14" s="4" t="str">
        <f>IF(S14="",VLOOKUP(L14,Ajakava!D:G,4,FALSE),"")</f>
        <v/>
      </c>
      <c r="S14" s="74">
        <v>21.0</v>
      </c>
      <c r="T14" s="23" t="s">
        <v>23</v>
      </c>
      <c r="U14" s="75">
        <v>12.0</v>
      </c>
      <c r="V14" s="23"/>
      <c r="W14" s="74">
        <v>21.0</v>
      </c>
      <c r="X14" s="23" t="s">
        <v>23</v>
      </c>
      <c r="Y14" s="75">
        <v>17.0</v>
      </c>
      <c r="Z14" s="23"/>
      <c r="AA14" s="26"/>
      <c r="AB14" s="23" t="s">
        <v>23</v>
      </c>
      <c r="AC14" s="27"/>
      <c r="AD14" s="23"/>
      <c r="AE14" s="28">
        <f t="shared" si="3"/>
        <v>2</v>
      </c>
      <c r="AF14" s="29" t="s">
        <v>23</v>
      </c>
      <c r="AG14" s="30">
        <f t="shared" si="4"/>
        <v>0</v>
      </c>
      <c r="AH14" s="31">
        <f t="shared" si="5"/>
        <v>42</v>
      </c>
      <c r="AI14" s="31">
        <f t="shared" si="6"/>
        <v>29</v>
      </c>
      <c r="AJ14" s="31" t="str">
        <f t="shared" si="7"/>
        <v>A</v>
      </c>
      <c r="AK14" s="25" t="str">
        <f t="array" ref="AK14">IFERROR(INDEX(B7:B11,MATCH(AJ14,A7:A11,0))&amp;"","")</f>
        <v>Meelis Udusalu</v>
      </c>
      <c r="AL14" s="3"/>
    </row>
    <row r="15" ht="15.75" customHeight="1">
      <c r="A15" s="4"/>
      <c r="B15" s="3"/>
      <c r="C15" s="4"/>
      <c r="D15" s="4"/>
      <c r="E15" s="4"/>
      <c r="F15" s="4"/>
      <c r="G15" s="4"/>
      <c r="H15" s="4"/>
      <c r="I15" s="4"/>
      <c r="J15" s="4"/>
      <c r="K15" s="5"/>
      <c r="L15" s="7" t="s">
        <v>113</v>
      </c>
      <c r="M15" s="4" t="s">
        <v>22</v>
      </c>
      <c r="N15" s="4" t="s">
        <v>21</v>
      </c>
      <c r="O15" s="15" t="s">
        <v>99</v>
      </c>
      <c r="P15" s="3" t="str">
        <f t="array" ref="P15">IFERROR(IF(M15&lt;&gt;"",INDEX(B7:B11,MATCH(M15,A7:A11,0))&amp;"",""),"")</f>
        <v>Sander Saar</v>
      </c>
      <c r="Q15" s="3" t="str">
        <f t="array" ref="Q15">IFERROR(IF(O15&lt;&gt;"",INDEX(B7:B11,MATCH(O15,A7:A11,0))&amp;"",""),"")</f>
        <v>Mairon Kask</v>
      </c>
      <c r="R15" s="4" t="str">
        <f>IF(S15="",VLOOKUP(L15,Ajakava!D:G,4,FALSE),"")</f>
        <v/>
      </c>
      <c r="S15" s="76">
        <v>17.0</v>
      </c>
      <c r="T15" s="4" t="s">
        <v>23</v>
      </c>
      <c r="U15" s="77">
        <v>21.0</v>
      </c>
      <c r="V15" s="4"/>
      <c r="W15" s="76">
        <v>19.0</v>
      </c>
      <c r="X15" s="4" t="s">
        <v>23</v>
      </c>
      <c r="Y15" s="77">
        <v>21.0</v>
      </c>
      <c r="Z15" s="4"/>
      <c r="AA15" s="20"/>
      <c r="AB15" s="4" t="s">
        <v>23</v>
      </c>
      <c r="AC15" s="33"/>
      <c r="AD15" s="4"/>
      <c r="AE15" s="34">
        <f t="shared" si="3"/>
        <v>0</v>
      </c>
      <c r="AF15" s="5" t="s">
        <v>23</v>
      </c>
      <c r="AG15" s="22">
        <f t="shared" si="4"/>
        <v>2</v>
      </c>
      <c r="AH15" s="19">
        <f t="shared" si="5"/>
        <v>36</v>
      </c>
      <c r="AI15" s="19">
        <f t="shared" si="6"/>
        <v>42</v>
      </c>
      <c r="AJ15" s="19" t="str">
        <f t="shared" si="7"/>
        <v>E</v>
      </c>
      <c r="AK15" s="3" t="str">
        <f t="array" ref="AK15">IFERROR(INDEX(B7:B11,MATCH(AJ15,A7:A11,0))&amp;"","")</f>
        <v>Mairon Kask</v>
      </c>
      <c r="AL15" s="3"/>
    </row>
    <row r="16" ht="15.75" customHeight="1">
      <c r="A16" s="4"/>
      <c r="B16" s="3"/>
      <c r="C16" s="4"/>
      <c r="D16" s="4"/>
      <c r="E16" s="4"/>
      <c r="F16" s="4"/>
      <c r="G16" s="4"/>
      <c r="H16" s="4"/>
      <c r="I16" s="4"/>
      <c r="J16" s="4"/>
      <c r="K16" s="5"/>
      <c r="L16" s="7" t="s">
        <v>114</v>
      </c>
      <c r="M16" s="23" t="s">
        <v>18</v>
      </c>
      <c r="N16" s="23" t="s">
        <v>21</v>
      </c>
      <c r="O16" s="24" t="s">
        <v>24</v>
      </c>
      <c r="P16" s="25" t="str">
        <f t="array" ref="P16">IFERROR(IF(M16&lt;&gt;"",INDEX(B7:B11,MATCH(M16,A7:A11,0))&amp;"",""),"")</f>
        <v>Meelis Udusalu</v>
      </c>
      <c r="Q16" s="25" t="str">
        <f t="array" ref="Q16">IFERROR(IF(O16&lt;&gt;"",INDEX(B7:B11,MATCH(O16,A7:A11,0))&amp;"",""),"")</f>
        <v>Virgo Olju</v>
      </c>
      <c r="R16" s="4" t="str">
        <f>IF(S16="",VLOOKUP(L16,Ajakava!D:G,4,FALSE),"")</f>
        <v/>
      </c>
      <c r="S16" s="92">
        <v>20.0</v>
      </c>
      <c r="T16" s="40" t="s">
        <v>23</v>
      </c>
      <c r="U16" s="93">
        <v>22.0</v>
      </c>
      <c r="V16" s="23"/>
      <c r="W16" s="92">
        <v>21.0</v>
      </c>
      <c r="X16" s="40" t="s">
        <v>23</v>
      </c>
      <c r="Y16" s="93">
        <v>15.0</v>
      </c>
      <c r="Z16" s="23"/>
      <c r="AA16" s="92">
        <v>21.0</v>
      </c>
      <c r="AB16" s="40" t="s">
        <v>23</v>
      </c>
      <c r="AC16" s="93">
        <v>16.0</v>
      </c>
      <c r="AD16" s="23"/>
      <c r="AE16" s="42">
        <f t="shared" si="3"/>
        <v>2</v>
      </c>
      <c r="AF16" s="43" t="s">
        <v>23</v>
      </c>
      <c r="AG16" s="44">
        <f t="shared" si="4"/>
        <v>1</v>
      </c>
      <c r="AH16" s="31">
        <f t="shared" si="5"/>
        <v>62</v>
      </c>
      <c r="AI16" s="31">
        <f t="shared" si="6"/>
        <v>53</v>
      </c>
      <c r="AJ16" s="31" t="str">
        <f t="shared" si="7"/>
        <v>A</v>
      </c>
      <c r="AK16" s="25" t="str">
        <f t="array" ref="AK16">IFERROR(INDEX(B7:B11,MATCH(AJ16,A7:A11,0))&amp;"","")</f>
        <v>Meelis Udusalu</v>
      </c>
      <c r="AL16" s="3"/>
    </row>
    <row r="17" ht="12.75" customHeight="1">
      <c r="L17" s="1"/>
    </row>
    <row r="18" ht="12.75" customHeight="1">
      <c r="L18" s="1"/>
    </row>
    <row r="19" ht="12.75" customHeight="1">
      <c r="L19" s="1"/>
    </row>
    <row r="20" ht="12.75" customHeight="1">
      <c r="L20" s="1"/>
    </row>
    <row r="21" ht="12.75" customHeight="1">
      <c r="L21" s="1"/>
    </row>
    <row r="22" ht="12.75" customHeight="1">
      <c r="L22" s="1"/>
    </row>
    <row r="23" ht="12.75" customHeight="1">
      <c r="L23" s="1"/>
    </row>
    <row r="24" ht="12.75" customHeight="1">
      <c r="L24" s="1"/>
    </row>
    <row r="25" ht="12.75" customHeight="1">
      <c r="L25" s="1"/>
    </row>
    <row r="26" ht="12.75" customHeight="1">
      <c r="L26" s="1"/>
    </row>
    <row r="27" ht="12.75" customHeight="1">
      <c r="L27" s="1"/>
    </row>
    <row r="28" ht="12.75" customHeight="1">
      <c r="L28" s="1"/>
    </row>
    <row r="29" ht="12.75" customHeight="1">
      <c r="L29" s="1"/>
    </row>
    <row r="30" ht="12.75" customHeight="1">
      <c r="L30" s="1"/>
    </row>
    <row r="31" ht="12.75" customHeight="1">
      <c r="L31" s="1"/>
    </row>
    <row r="32" ht="12.75" customHeight="1">
      <c r="L32" s="1"/>
    </row>
    <row r="33" ht="12.75" customHeight="1">
      <c r="L33" s="1"/>
    </row>
    <row r="34" ht="12.75" customHeight="1">
      <c r="L34" s="1"/>
    </row>
    <row r="35" ht="12.75" customHeight="1">
      <c r="L35" s="1"/>
    </row>
    <row r="36" ht="12.75" customHeight="1">
      <c r="L36" s="1"/>
    </row>
    <row r="37" ht="12.75" customHeight="1">
      <c r="L37" s="1"/>
    </row>
    <row r="38" ht="12.75" customHeight="1">
      <c r="L38" s="1"/>
    </row>
    <row r="39" ht="12.75" customHeight="1">
      <c r="L39" s="1"/>
    </row>
    <row r="40" ht="12.75" customHeight="1">
      <c r="L40" s="1"/>
    </row>
    <row r="41" ht="12.75" customHeight="1">
      <c r="L41" s="1"/>
    </row>
    <row r="42" ht="12.75" customHeight="1">
      <c r="L42" s="1"/>
    </row>
    <row r="43" ht="12.75" customHeight="1">
      <c r="L43" s="1"/>
    </row>
    <row r="44" ht="12.75" customHeight="1">
      <c r="L44" s="1"/>
    </row>
    <row r="45" ht="12.75" customHeight="1">
      <c r="L45" s="1"/>
    </row>
    <row r="46" ht="12.75" customHeight="1">
      <c r="L46" s="1"/>
    </row>
    <row r="47" ht="12.75" customHeight="1">
      <c r="L47" s="1"/>
    </row>
    <row r="48" ht="12.75" customHeight="1">
      <c r="L48" s="1"/>
    </row>
    <row r="49" ht="12.75" customHeight="1">
      <c r="L49" s="1"/>
    </row>
    <row r="50" ht="12.75" customHeight="1">
      <c r="L50" s="1"/>
    </row>
    <row r="51" ht="12.75" customHeight="1">
      <c r="L51" s="1"/>
    </row>
    <row r="52" ht="12.75" customHeight="1">
      <c r="L52" s="1"/>
    </row>
    <row r="53" ht="12.75" customHeight="1">
      <c r="L53" s="1"/>
    </row>
    <row r="54" ht="12.75" customHeight="1">
      <c r="L54" s="1"/>
    </row>
    <row r="55" ht="12.75" customHeight="1">
      <c r="L55" s="1"/>
    </row>
    <row r="56" ht="12.75" customHeight="1">
      <c r="L56" s="1"/>
    </row>
    <row r="57" ht="12.75" customHeight="1">
      <c r="L57" s="1"/>
    </row>
    <row r="58" ht="12.75" customHeight="1">
      <c r="L58" s="1"/>
    </row>
    <row r="59" ht="12.75" customHeight="1">
      <c r="L59" s="1"/>
    </row>
    <row r="60" ht="12.75" customHeight="1">
      <c r="L60" s="1"/>
    </row>
    <row r="61" ht="12.75" customHeight="1">
      <c r="L61" s="1"/>
    </row>
    <row r="62" ht="12.75" customHeight="1">
      <c r="L62" s="1"/>
    </row>
    <row r="63" ht="12.75" customHeight="1">
      <c r="L63" s="1"/>
    </row>
    <row r="64" ht="12.75" customHeight="1">
      <c r="L64" s="1"/>
    </row>
    <row r="65" ht="12.75" customHeight="1">
      <c r="L65" s="1"/>
    </row>
    <row r="66" ht="12.75" customHeight="1">
      <c r="L66" s="1"/>
    </row>
    <row r="67" ht="12.75" customHeight="1">
      <c r="L67" s="1"/>
    </row>
    <row r="68" ht="12.75" customHeight="1">
      <c r="L68" s="1"/>
    </row>
    <row r="69" ht="12.75" customHeight="1">
      <c r="L69" s="1"/>
    </row>
    <row r="70" ht="12.75" customHeight="1">
      <c r="L70" s="1"/>
    </row>
    <row r="71" ht="12.75" customHeight="1">
      <c r="L71" s="1"/>
    </row>
    <row r="72" ht="12.75" customHeight="1">
      <c r="L72" s="1"/>
    </row>
    <row r="73" ht="12.75" customHeight="1">
      <c r="L73" s="1"/>
    </row>
    <row r="74" ht="12.75" customHeight="1">
      <c r="L74" s="1"/>
    </row>
    <row r="75" ht="12.75" customHeight="1">
      <c r="L75" s="1"/>
    </row>
    <row r="76" ht="12.75" customHeight="1">
      <c r="L76" s="1"/>
    </row>
    <row r="77" ht="12.75" customHeight="1">
      <c r="L77" s="1"/>
    </row>
    <row r="78" ht="12.75" customHeight="1">
      <c r="L78" s="1"/>
    </row>
    <row r="79" ht="12.75" customHeight="1">
      <c r="L79" s="1"/>
    </row>
    <row r="80" ht="12.75" customHeight="1">
      <c r="L80" s="1"/>
    </row>
    <row r="81" ht="12.75" customHeight="1">
      <c r="L81" s="1"/>
    </row>
    <row r="82" ht="12.75" customHeight="1">
      <c r="L82" s="1"/>
    </row>
    <row r="83" ht="12.75" customHeight="1">
      <c r="L83" s="1"/>
    </row>
    <row r="84" ht="12.75" customHeight="1">
      <c r="L84" s="1"/>
    </row>
    <row r="85" ht="12.75" customHeight="1">
      <c r="L85" s="1"/>
    </row>
    <row r="86" ht="12.75" customHeight="1">
      <c r="L86" s="1"/>
    </row>
    <row r="87" ht="12.75" customHeight="1">
      <c r="L87" s="1"/>
    </row>
    <row r="88" ht="12.75" customHeight="1">
      <c r="L88" s="1"/>
    </row>
    <row r="89" ht="12.75" customHeight="1">
      <c r="L89" s="1"/>
    </row>
    <row r="90" ht="12.75" customHeight="1">
      <c r="L90" s="1"/>
    </row>
    <row r="91" ht="12.75" customHeight="1">
      <c r="L91" s="1"/>
    </row>
    <row r="92" ht="12.75" customHeight="1">
      <c r="L92" s="1"/>
    </row>
    <row r="93" ht="12.75" customHeight="1">
      <c r="L93" s="1"/>
    </row>
    <row r="94" ht="12.75" customHeight="1">
      <c r="L94" s="1"/>
    </row>
    <row r="95" ht="12.75" customHeight="1">
      <c r="L95" s="1"/>
    </row>
    <row r="96" ht="12.75" customHeight="1">
      <c r="L96" s="1"/>
    </row>
    <row r="97" ht="12.75" customHeight="1">
      <c r="L97" s="1"/>
    </row>
    <row r="98" ht="12.75" customHeight="1">
      <c r="L98" s="1"/>
    </row>
    <row r="99" ht="12.75" customHeight="1">
      <c r="L99" s="1"/>
    </row>
    <row r="100" ht="12.75" customHeight="1">
      <c r="L100" s="1"/>
    </row>
    <row r="101" ht="12.75" customHeight="1">
      <c r="L101" s="1"/>
    </row>
    <row r="102" ht="12.75" customHeight="1">
      <c r="L102" s="1"/>
    </row>
    <row r="103" ht="12.75" customHeight="1">
      <c r="L103" s="1"/>
    </row>
    <row r="104" ht="12.75" customHeight="1">
      <c r="L104" s="1"/>
    </row>
    <row r="105" ht="12.75" customHeight="1">
      <c r="L105" s="1"/>
    </row>
    <row r="106" ht="12.75" customHeight="1">
      <c r="L106" s="1"/>
    </row>
    <row r="107" ht="12.75" customHeight="1">
      <c r="L107" s="1"/>
    </row>
    <row r="108" ht="12.75" customHeight="1">
      <c r="L108" s="1"/>
    </row>
    <row r="109" ht="12.75" customHeight="1">
      <c r="L109" s="1"/>
    </row>
    <row r="110" ht="12.75" customHeight="1">
      <c r="L110" s="1"/>
    </row>
    <row r="111" ht="12.75" customHeight="1">
      <c r="L111" s="1"/>
    </row>
    <row r="112" ht="12.75" customHeight="1">
      <c r="L112" s="1"/>
    </row>
    <row r="113" ht="12.75" customHeight="1">
      <c r="L113" s="1"/>
    </row>
    <row r="114" ht="12.75" customHeight="1">
      <c r="L114" s="1"/>
    </row>
    <row r="115" ht="12.75" customHeight="1">
      <c r="L115" s="1"/>
    </row>
    <row r="116" ht="12.75" customHeight="1">
      <c r="L116" s="1"/>
    </row>
    <row r="117" ht="12.75" customHeight="1">
      <c r="L117" s="1"/>
    </row>
    <row r="118" ht="12.75" customHeight="1">
      <c r="L118" s="1"/>
    </row>
    <row r="119" ht="12.75" customHeight="1">
      <c r="L119" s="1"/>
    </row>
    <row r="120" ht="12.75" customHeight="1">
      <c r="L120" s="1"/>
    </row>
    <row r="121" ht="12.75" customHeight="1">
      <c r="L121" s="1"/>
    </row>
    <row r="122" ht="12.75" customHeight="1">
      <c r="L122" s="1"/>
    </row>
    <row r="123" ht="12.75" customHeight="1">
      <c r="L123" s="1"/>
    </row>
    <row r="124" ht="12.75" customHeight="1">
      <c r="L124" s="1"/>
    </row>
    <row r="125" ht="12.75" customHeight="1">
      <c r="L125" s="1"/>
    </row>
    <row r="126" ht="12.75" customHeight="1">
      <c r="L126" s="1"/>
    </row>
    <row r="127" ht="12.75" customHeight="1">
      <c r="L127" s="1"/>
    </row>
    <row r="128" ht="12.75" customHeight="1">
      <c r="L128" s="1"/>
    </row>
    <row r="129" ht="12.75" customHeight="1">
      <c r="L129" s="1"/>
    </row>
    <row r="130" ht="12.75" customHeight="1">
      <c r="L130" s="1"/>
    </row>
    <row r="131" ht="12.75" customHeight="1">
      <c r="L131" s="1"/>
    </row>
    <row r="132" ht="12.75" customHeight="1">
      <c r="L132" s="1"/>
    </row>
    <row r="133" ht="12.75" customHeight="1">
      <c r="L133" s="1"/>
    </row>
    <row r="134" ht="12.75" customHeight="1">
      <c r="L134" s="1"/>
    </row>
    <row r="135" ht="12.75" customHeight="1">
      <c r="L135" s="1"/>
    </row>
    <row r="136" ht="12.75" customHeight="1">
      <c r="L136" s="1"/>
    </row>
    <row r="137" ht="12.75" customHeight="1">
      <c r="L137" s="1"/>
    </row>
    <row r="138" ht="12.75" customHeight="1">
      <c r="L138" s="1"/>
    </row>
    <row r="139" ht="12.75" customHeight="1">
      <c r="L139" s="1"/>
    </row>
    <row r="140" ht="12.75" customHeight="1">
      <c r="L140" s="1"/>
    </row>
    <row r="141" ht="12.75" customHeight="1">
      <c r="L141" s="1"/>
    </row>
    <row r="142" ht="12.75" customHeight="1">
      <c r="L142" s="1"/>
    </row>
    <row r="143" ht="12.75" customHeight="1">
      <c r="L143" s="1"/>
    </row>
    <row r="144" ht="12.75" customHeight="1">
      <c r="L144" s="1"/>
    </row>
    <row r="145" ht="12.75" customHeight="1">
      <c r="L145" s="1"/>
    </row>
    <row r="146" ht="12.75" customHeight="1">
      <c r="L146" s="1"/>
    </row>
    <row r="147" ht="12.75" customHeight="1">
      <c r="L147" s="1"/>
    </row>
    <row r="148" ht="12.75" customHeight="1">
      <c r="L148" s="1"/>
    </row>
    <row r="149" ht="12.75" customHeight="1">
      <c r="L149" s="1"/>
    </row>
    <row r="150" ht="12.75" customHeight="1">
      <c r="L150" s="1"/>
    </row>
    <row r="151" ht="12.75" customHeight="1">
      <c r="L151" s="1"/>
    </row>
    <row r="152" ht="12.75" customHeight="1">
      <c r="L152" s="1"/>
    </row>
    <row r="153" ht="12.75" customHeight="1">
      <c r="L153" s="1"/>
    </row>
    <row r="154" ht="12.75" customHeight="1">
      <c r="L154" s="1"/>
    </row>
    <row r="155" ht="12.75" customHeight="1">
      <c r="L155" s="1"/>
    </row>
    <row r="156" ht="12.75" customHeight="1">
      <c r="L156" s="1"/>
    </row>
    <row r="157" ht="12.75" customHeight="1">
      <c r="L157" s="1"/>
    </row>
    <row r="158" ht="12.75" customHeight="1">
      <c r="L158" s="1"/>
    </row>
    <row r="159" ht="12.75" customHeight="1">
      <c r="L159" s="1"/>
    </row>
    <row r="160" ht="12.75" customHeight="1">
      <c r="L160" s="1"/>
    </row>
    <row r="161" ht="12.75" customHeight="1">
      <c r="L161" s="1"/>
    </row>
    <row r="162" ht="12.75" customHeight="1">
      <c r="L162" s="1"/>
    </row>
    <row r="163" ht="12.75" customHeight="1">
      <c r="L163" s="1"/>
    </row>
    <row r="164" ht="12.75" customHeight="1">
      <c r="L164" s="1"/>
    </row>
    <row r="165" ht="12.75" customHeight="1">
      <c r="L165" s="1"/>
    </row>
    <row r="166" ht="12.75" customHeight="1">
      <c r="L166" s="1"/>
    </row>
    <row r="167" ht="12.75" customHeight="1">
      <c r="L167" s="1"/>
    </row>
    <row r="168" ht="12.75" customHeight="1">
      <c r="L168" s="1"/>
    </row>
    <row r="169" ht="12.75" customHeight="1">
      <c r="L169" s="1"/>
    </row>
    <row r="170" ht="12.75" customHeight="1">
      <c r="L170" s="1"/>
    </row>
    <row r="171" ht="12.75" customHeight="1">
      <c r="L171" s="1"/>
    </row>
    <row r="172" ht="12.75" customHeight="1">
      <c r="L172" s="1"/>
    </row>
    <row r="173" ht="12.75" customHeight="1">
      <c r="L173" s="1"/>
    </row>
    <row r="174" ht="12.75" customHeight="1">
      <c r="L174" s="1"/>
    </row>
    <row r="175" ht="12.75" customHeight="1">
      <c r="L175" s="1"/>
    </row>
    <row r="176" ht="12.75" customHeight="1">
      <c r="L176" s="1"/>
    </row>
    <row r="177" ht="12.75" customHeight="1">
      <c r="L177" s="1"/>
    </row>
    <row r="178" ht="12.75" customHeight="1">
      <c r="L178" s="1"/>
    </row>
    <row r="179" ht="12.75" customHeight="1">
      <c r="L179" s="1"/>
    </row>
    <row r="180" ht="12.75" customHeight="1">
      <c r="L180" s="1"/>
    </row>
    <row r="181" ht="12.75" customHeight="1">
      <c r="L181" s="1"/>
    </row>
    <row r="182" ht="12.75" customHeight="1">
      <c r="L182" s="1"/>
    </row>
    <row r="183" ht="12.75" customHeight="1">
      <c r="L183" s="1"/>
    </row>
    <row r="184" ht="12.75" customHeight="1">
      <c r="L184" s="1"/>
    </row>
    <row r="185" ht="12.75" customHeight="1">
      <c r="L185" s="1"/>
    </row>
    <row r="186" ht="12.75" customHeight="1">
      <c r="L186" s="1"/>
    </row>
    <row r="187" ht="12.75" customHeight="1">
      <c r="L187" s="1"/>
    </row>
    <row r="188" ht="12.75" customHeight="1">
      <c r="L188" s="1"/>
    </row>
    <row r="189" ht="12.75" customHeight="1">
      <c r="L189" s="1"/>
    </row>
    <row r="190" ht="12.75" customHeight="1">
      <c r="L190" s="1"/>
    </row>
    <row r="191" ht="12.75" customHeight="1">
      <c r="L191" s="1"/>
    </row>
    <row r="192" ht="12.75" customHeight="1">
      <c r="L192" s="1"/>
    </row>
    <row r="193" ht="12.75" customHeight="1">
      <c r="L193" s="1"/>
    </row>
    <row r="194" ht="12.75" customHeight="1">
      <c r="L194" s="1"/>
    </row>
    <row r="195" ht="12.75" customHeight="1">
      <c r="L195" s="1"/>
    </row>
    <row r="196" ht="12.75" customHeight="1">
      <c r="L196" s="1"/>
    </row>
    <row r="197" ht="12.75" customHeight="1">
      <c r="L197" s="1"/>
    </row>
    <row r="198" ht="12.75" customHeight="1">
      <c r="L198" s="1"/>
    </row>
    <row r="199" ht="12.75" customHeight="1">
      <c r="L199" s="1"/>
    </row>
    <row r="200" ht="12.75" customHeight="1">
      <c r="L200" s="1"/>
    </row>
    <row r="201" ht="12.75" customHeight="1">
      <c r="L201" s="1"/>
    </row>
    <row r="202" ht="12.75" customHeight="1">
      <c r="L202" s="1"/>
    </row>
    <row r="203" ht="12.75" customHeight="1">
      <c r="L203" s="1"/>
    </row>
    <row r="204" ht="12.75" customHeight="1">
      <c r="L204" s="1"/>
    </row>
    <row r="205" ht="12.75" customHeight="1">
      <c r="L205" s="1"/>
    </row>
    <row r="206" ht="12.75" customHeight="1">
      <c r="L206" s="1"/>
    </row>
    <row r="207" ht="12.75" customHeight="1">
      <c r="L207" s="1"/>
    </row>
    <row r="208" ht="12.75" customHeight="1">
      <c r="L208" s="1"/>
    </row>
    <row r="209" ht="12.75" customHeight="1">
      <c r="L209" s="1"/>
    </row>
    <row r="210" ht="12.75" customHeight="1">
      <c r="L210" s="1"/>
    </row>
    <row r="211" ht="12.75" customHeight="1">
      <c r="L211" s="1"/>
    </row>
    <row r="212" ht="12.75" customHeight="1">
      <c r="L212" s="1"/>
    </row>
    <row r="213" ht="12.75" customHeight="1">
      <c r="L213" s="1"/>
    </row>
    <row r="214" ht="12.75" customHeight="1">
      <c r="L214" s="1"/>
    </row>
    <row r="215" ht="12.75" customHeight="1">
      <c r="L215" s="1"/>
    </row>
    <row r="216" ht="12.75" customHeight="1">
      <c r="L216" s="1"/>
    </row>
    <row r="217" ht="12.75" customHeight="1">
      <c r="L217" s="1"/>
    </row>
    <row r="218" ht="12.75" customHeight="1">
      <c r="L218" s="1"/>
    </row>
    <row r="219" ht="12.75" customHeight="1">
      <c r="L219" s="1"/>
    </row>
    <row r="220" ht="12.75" customHeight="1">
      <c r="L220" s="1"/>
    </row>
    <row r="221" ht="12.75" customHeight="1">
      <c r="L221" s="1"/>
    </row>
    <row r="222" ht="12.75" customHeight="1">
      <c r="L222" s="1"/>
    </row>
    <row r="223" ht="12.75" customHeight="1">
      <c r="L223" s="1"/>
    </row>
    <row r="224" ht="12.75" customHeight="1">
      <c r="L224" s="1"/>
    </row>
    <row r="225" ht="12.75" customHeight="1">
      <c r="L225" s="1"/>
    </row>
    <row r="226" ht="12.75" customHeight="1">
      <c r="L226" s="1"/>
    </row>
    <row r="227" ht="12.75" customHeight="1">
      <c r="L227" s="1"/>
    </row>
    <row r="228" ht="12.75" customHeight="1">
      <c r="L228" s="1"/>
    </row>
    <row r="229" ht="12.75" customHeight="1">
      <c r="L229" s="1"/>
    </row>
    <row r="230" ht="12.75" customHeight="1">
      <c r="L230" s="1"/>
    </row>
    <row r="231" ht="12.75" customHeight="1">
      <c r="L231" s="1"/>
    </row>
    <row r="232" ht="12.75" customHeight="1">
      <c r="L232" s="1"/>
    </row>
    <row r="233" ht="12.75" customHeight="1">
      <c r="L233" s="1"/>
    </row>
    <row r="234" ht="12.75" customHeight="1">
      <c r="L234" s="1"/>
    </row>
    <row r="235" ht="12.75" customHeight="1">
      <c r="L235" s="1"/>
    </row>
    <row r="236" ht="12.75" customHeight="1">
      <c r="L236" s="1"/>
    </row>
    <row r="237" ht="12.75" customHeight="1">
      <c r="L237" s="1"/>
    </row>
    <row r="238" ht="12.75" customHeight="1">
      <c r="L238" s="1"/>
    </row>
    <row r="239" ht="12.75" customHeight="1">
      <c r="L239" s="1"/>
    </row>
    <row r="240" ht="12.75" customHeight="1">
      <c r="L240" s="1"/>
    </row>
    <row r="241" ht="12.75" customHeight="1">
      <c r="L241" s="1"/>
    </row>
    <row r="242" ht="12.75" customHeight="1">
      <c r="L242" s="1"/>
    </row>
    <row r="243" ht="12.75" customHeight="1">
      <c r="L243" s="1"/>
    </row>
    <row r="244" ht="12.75" customHeight="1">
      <c r="L244" s="1"/>
    </row>
    <row r="245" ht="12.75" customHeight="1">
      <c r="L245" s="1"/>
    </row>
    <row r="246" ht="12.75" customHeight="1">
      <c r="L246" s="1"/>
    </row>
    <row r="247" ht="12.75" customHeight="1">
      <c r="L247" s="1"/>
    </row>
    <row r="248" ht="12.75" customHeight="1">
      <c r="L248" s="1"/>
    </row>
    <row r="249" ht="12.75" customHeight="1">
      <c r="L249" s="1"/>
    </row>
    <row r="250" ht="12.75" customHeight="1">
      <c r="L250" s="1"/>
    </row>
    <row r="251" ht="12.75" customHeight="1">
      <c r="L251" s="1"/>
    </row>
    <row r="252" ht="12.75" customHeight="1">
      <c r="L252" s="1"/>
    </row>
    <row r="253" ht="12.75" customHeight="1">
      <c r="L253" s="1"/>
    </row>
    <row r="254" ht="12.75" customHeight="1">
      <c r="L254" s="1"/>
    </row>
    <row r="255" ht="12.75" customHeight="1">
      <c r="L255" s="1"/>
    </row>
    <row r="256" ht="12.75" customHeight="1">
      <c r="L256" s="1"/>
    </row>
    <row r="257" ht="12.75" customHeight="1">
      <c r="L257" s="1"/>
    </row>
    <row r="258" ht="12.75" customHeight="1">
      <c r="L258" s="1"/>
    </row>
    <row r="259" ht="12.75" customHeight="1">
      <c r="L259" s="1"/>
    </row>
    <row r="260" ht="12.75" customHeight="1">
      <c r="L260" s="1"/>
    </row>
    <row r="261" ht="12.75" customHeight="1">
      <c r="L261" s="1"/>
    </row>
    <row r="262" ht="12.75" customHeight="1">
      <c r="L262" s="1"/>
    </row>
    <row r="263" ht="12.75" customHeight="1">
      <c r="L263" s="1"/>
    </row>
    <row r="264" ht="12.75" customHeight="1">
      <c r="L264" s="1"/>
    </row>
    <row r="265" ht="12.75" customHeight="1">
      <c r="L265" s="1"/>
    </row>
    <row r="266" ht="12.75" customHeight="1">
      <c r="L266" s="1"/>
    </row>
    <row r="267" ht="12.75" customHeight="1">
      <c r="L267" s="1"/>
    </row>
    <row r="268" ht="12.75" customHeight="1">
      <c r="L268" s="1"/>
    </row>
    <row r="269" ht="12.75" customHeight="1">
      <c r="L269" s="1"/>
    </row>
    <row r="270" ht="12.75" customHeight="1">
      <c r="L270" s="1"/>
    </row>
    <row r="271" ht="12.75" customHeight="1">
      <c r="L271" s="1"/>
    </row>
    <row r="272" ht="12.75" customHeight="1">
      <c r="L272" s="1"/>
    </row>
    <row r="273" ht="12.75" customHeight="1">
      <c r="L273" s="1"/>
    </row>
    <row r="274" ht="12.75" customHeight="1">
      <c r="L274" s="1"/>
    </row>
    <row r="275" ht="12.75" customHeight="1">
      <c r="L275" s="1"/>
    </row>
    <row r="276" ht="12.75" customHeight="1">
      <c r="L276" s="1"/>
    </row>
    <row r="277" ht="12.75" customHeight="1">
      <c r="L277" s="1"/>
    </row>
    <row r="278" ht="12.75" customHeight="1">
      <c r="L278" s="1"/>
    </row>
    <row r="279" ht="12.75" customHeight="1">
      <c r="L279" s="1"/>
    </row>
    <row r="280" ht="12.75" customHeight="1">
      <c r="L280" s="1"/>
    </row>
    <row r="281" ht="12.75" customHeight="1">
      <c r="L281" s="1"/>
    </row>
    <row r="282" ht="12.75" customHeight="1">
      <c r="L282" s="1"/>
    </row>
    <row r="283" ht="12.75" customHeight="1">
      <c r="L283" s="1"/>
    </row>
    <row r="284" ht="12.75" customHeight="1">
      <c r="L284" s="1"/>
    </row>
    <row r="285" ht="12.75" customHeight="1">
      <c r="L285" s="1"/>
    </row>
    <row r="286" ht="12.75" customHeight="1">
      <c r="L286" s="1"/>
    </row>
    <row r="287" ht="12.75" customHeight="1">
      <c r="L287" s="1"/>
    </row>
    <row r="288" ht="12.75" customHeight="1">
      <c r="L288" s="1"/>
    </row>
    <row r="289" ht="12.75" customHeight="1">
      <c r="L289" s="1"/>
    </row>
    <row r="290" ht="12.75" customHeight="1">
      <c r="L290" s="1"/>
    </row>
    <row r="291" ht="12.75" customHeight="1">
      <c r="L291" s="1"/>
    </row>
    <row r="292" ht="12.75" customHeight="1">
      <c r="L292" s="1"/>
    </row>
    <row r="293" ht="12.75" customHeight="1">
      <c r="L293" s="1"/>
    </row>
    <row r="294" ht="12.75" customHeight="1">
      <c r="L294" s="1"/>
    </row>
    <row r="295" ht="12.75" customHeight="1">
      <c r="L295" s="1"/>
    </row>
    <row r="296" ht="12.75" customHeight="1">
      <c r="L296" s="1"/>
    </row>
    <row r="297" ht="12.75" customHeight="1">
      <c r="L297" s="1"/>
    </row>
    <row r="298" ht="12.75" customHeight="1">
      <c r="L298" s="1"/>
    </row>
    <row r="299" ht="12.75" customHeight="1">
      <c r="L299" s="1"/>
    </row>
    <row r="300" ht="12.75" customHeight="1">
      <c r="L300" s="1"/>
    </row>
    <row r="301" ht="12.75" customHeight="1">
      <c r="L301" s="1"/>
    </row>
    <row r="302" ht="12.75" customHeight="1">
      <c r="L302" s="1"/>
    </row>
    <row r="303" ht="12.75" customHeight="1">
      <c r="L303" s="1"/>
    </row>
    <row r="304" ht="12.75" customHeight="1">
      <c r="L304" s="1"/>
    </row>
    <row r="305" ht="12.75" customHeight="1">
      <c r="L305" s="1"/>
    </row>
    <row r="306" ht="12.75" customHeight="1">
      <c r="L306" s="1"/>
    </row>
    <row r="307" ht="12.75" customHeight="1">
      <c r="L307" s="1"/>
    </row>
    <row r="308" ht="12.75" customHeight="1">
      <c r="L308" s="1"/>
    </row>
    <row r="309" ht="12.75" customHeight="1">
      <c r="L309" s="1"/>
    </row>
    <row r="310" ht="12.75" customHeight="1">
      <c r="L310" s="1"/>
    </row>
    <row r="311" ht="12.75" customHeight="1">
      <c r="L311" s="1"/>
    </row>
    <row r="312" ht="12.75" customHeight="1">
      <c r="L312" s="1"/>
    </row>
    <row r="313" ht="12.75" customHeight="1">
      <c r="L313" s="1"/>
    </row>
    <row r="314" ht="12.75" customHeight="1">
      <c r="L314" s="1"/>
    </row>
    <row r="315" ht="12.75" customHeight="1">
      <c r="L315" s="1"/>
    </row>
    <row r="316" ht="12.75" customHeight="1">
      <c r="L316" s="1"/>
    </row>
    <row r="317" ht="12.75" customHeight="1">
      <c r="L317" s="1"/>
    </row>
    <row r="318" ht="12.75" customHeight="1">
      <c r="L318" s="1"/>
    </row>
    <row r="319" ht="12.75" customHeight="1">
      <c r="L319" s="1"/>
    </row>
    <row r="320" ht="12.75" customHeight="1">
      <c r="L320" s="1"/>
    </row>
    <row r="321" ht="12.75" customHeight="1">
      <c r="L321" s="1"/>
    </row>
    <row r="322" ht="12.75" customHeight="1">
      <c r="L322" s="1"/>
    </row>
    <row r="323" ht="12.75" customHeight="1">
      <c r="L323" s="1"/>
    </row>
    <row r="324" ht="12.75" customHeight="1">
      <c r="L324" s="1"/>
    </row>
    <row r="325" ht="12.75" customHeight="1">
      <c r="L325" s="1"/>
    </row>
    <row r="326" ht="12.75" customHeight="1">
      <c r="L326" s="1"/>
    </row>
    <row r="327" ht="12.75" customHeight="1">
      <c r="L327" s="1"/>
    </row>
    <row r="328" ht="12.75" customHeight="1">
      <c r="L328" s="1"/>
    </row>
    <row r="329" ht="12.75" customHeight="1">
      <c r="L329" s="1"/>
    </row>
    <row r="330" ht="12.75" customHeight="1">
      <c r="L330" s="1"/>
    </row>
    <row r="331" ht="12.75" customHeight="1">
      <c r="L331" s="1"/>
    </row>
    <row r="332" ht="12.75" customHeight="1">
      <c r="L332" s="1"/>
    </row>
    <row r="333" ht="12.75" customHeight="1">
      <c r="L333" s="1"/>
    </row>
    <row r="334" ht="12.75" customHeight="1">
      <c r="L334" s="1"/>
    </row>
    <row r="335" ht="12.75" customHeight="1">
      <c r="L335" s="1"/>
    </row>
    <row r="336" ht="12.75" customHeight="1">
      <c r="L336" s="1"/>
    </row>
    <row r="337" ht="12.75" customHeight="1">
      <c r="L337" s="1"/>
    </row>
    <row r="338" ht="12.75" customHeight="1">
      <c r="L338" s="1"/>
    </row>
    <row r="339" ht="12.75" customHeight="1">
      <c r="L339" s="1"/>
    </row>
    <row r="340" ht="12.75" customHeight="1">
      <c r="L340" s="1"/>
    </row>
    <row r="341" ht="12.75" customHeight="1">
      <c r="L341" s="1"/>
    </row>
    <row r="342" ht="12.75" customHeight="1">
      <c r="L342" s="1"/>
    </row>
    <row r="343" ht="12.75" customHeight="1">
      <c r="L343" s="1"/>
    </row>
    <row r="344" ht="12.75" customHeight="1">
      <c r="L344" s="1"/>
    </row>
    <row r="345" ht="12.75" customHeight="1">
      <c r="L345" s="1"/>
    </row>
    <row r="346" ht="12.75" customHeight="1">
      <c r="L346" s="1"/>
    </row>
    <row r="347" ht="12.75" customHeight="1">
      <c r="L347" s="1"/>
    </row>
    <row r="348" ht="12.75" customHeight="1">
      <c r="L348" s="1"/>
    </row>
    <row r="349" ht="12.75" customHeight="1">
      <c r="L349" s="1"/>
    </row>
    <row r="350" ht="12.75" customHeight="1">
      <c r="L350" s="1"/>
    </row>
    <row r="351" ht="12.75" customHeight="1">
      <c r="L351" s="1"/>
    </row>
    <row r="352" ht="12.75" customHeight="1">
      <c r="L352" s="1"/>
    </row>
    <row r="353" ht="12.75" customHeight="1">
      <c r="L353" s="1"/>
    </row>
    <row r="354" ht="12.75" customHeight="1">
      <c r="L354" s="1"/>
    </row>
    <row r="355" ht="12.75" customHeight="1">
      <c r="L355" s="1"/>
    </row>
    <row r="356" ht="12.75" customHeight="1">
      <c r="L356" s="1"/>
    </row>
    <row r="357" ht="12.75" customHeight="1">
      <c r="L357" s="1"/>
    </row>
    <row r="358" ht="12.75" customHeight="1">
      <c r="L358" s="1"/>
    </row>
    <row r="359" ht="12.75" customHeight="1">
      <c r="L359" s="1"/>
    </row>
    <row r="360" ht="12.75" customHeight="1">
      <c r="L360" s="1"/>
    </row>
    <row r="361" ht="12.75" customHeight="1">
      <c r="L361" s="1"/>
    </row>
    <row r="362" ht="12.75" customHeight="1">
      <c r="L362" s="1"/>
    </row>
    <row r="363" ht="12.75" customHeight="1">
      <c r="L363" s="1"/>
    </row>
    <row r="364" ht="12.75" customHeight="1">
      <c r="L364" s="1"/>
    </row>
    <row r="365" ht="12.75" customHeight="1">
      <c r="L365" s="1"/>
    </row>
    <row r="366" ht="12.75" customHeight="1">
      <c r="L366" s="1"/>
    </row>
    <row r="367" ht="12.75" customHeight="1">
      <c r="L367" s="1"/>
    </row>
    <row r="368" ht="12.75" customHeight="1">
      <c r="L368" s="1"/>
    </row>
    <row r="369" ht="12.75" customHeight="1">
      <c r="L369" s="1"/>
    </row>
    <row r="370" ht="12.75" customHeight="1">
      <c r="L370" s="1"/>
    </row>
    <row r="371" ht="12.75" customHeight="1">
      <c r="L371" s="1"/>
    </row>
    <row r="372" ht="12.75" customHeight="1">
      <c r="L372" s="1"/>
    </row>
    <row r="373" ht="12.75" customHeight="1">
      <c r="L373" s="1"/>
    </row>
    <row r="374" ht="12.75" customHeight="1">
      <c r="L374" s="1"/>
    </row>
    <row r="375" ht="12.75" customHeight="1">
      <c r="L375" s="1"/>
    </row>
    <row r="376" ht="12.75" customHeight="1">
      <c r="L376" s="1"/>
    </row>
    <row r="377" ht="12.75" customHeight="1">
      <c r="L377" s="1"/>
    </row>
    <row r="378" ht="12.75" customHeight="1">
      <c r="L378" s="1"/>
    </row>
    <row r="379" ht="12.75" customHeight="1">
      <c r="L379" s="1"/>
    </row>
    <row r="380" ht="12.75" customHeight="1">
      <c r="L380" s="1"/>
    </row>
    <row r="381" ht="12.75" customHeight="1">
      <c r="L381" s="1"/>
    </row>
    <row r="382" ht="12.75" customHeight="1">
      <c r="L382" s="1"/>
    </row>
    <row r="383" ht="12.75" customHeight="1">
      <c r="L383" s="1"/>
    </row>
    <row r="384" ht="12.75" customHeight="1">
      <c r="L384" s="1"/>
    </row>
    <row r="385" ht="12.75" customHeight="1">
      <c r="L385" s="1"/>
    </row>
    <row r="386" ht="12.75" customHeight="1">
      <c r="L386" s="1"/>
    </row>
    <row r="387" ht="12.75" customHeight="1">
      <c r="L387" s="1"/>
    </row>
    <row r="388" ht="12.75" customHeight="1">
      <c r="L388" s="1"/>
    </row>
    <row r="389" ht="12.75" customHeight="1">
      <c r="L389" s="1"/>
    </row>
    <row r="390" ht="12.75" customHeight="1">
      <c r="L390" s="1"/>
    </row>
    <row r="391" ht="12.75" customHeight="1">
      <c r="L391" s="1"/>
    </row>
    <row r="392" ht="12.75" customHeight="1">
      <c r="L392" s="1"/>
    </row>
    <row r="393" ht="12.75" customHeight="1">
      <c r="L393" s="1"/>
    </row>
    <row r="394" ht="12.75" customHeight="1">
      <c r="L394" s="1"/>
    </row>
    <row r="395" ht="12.75" customHeight="1">
      <c r="L395" s="1"/>
    </row>
    <row r="396" ht="12.75" customHeight="1">
      <c r="L396" s="1"/>
    </row>
    <row r="397" ht="12.75" customHeight="1">
      <c r="L397" s="1"/>
    </row>
    <row r="398" ht="12.75" customHeight="1">
      <c r="L398" s="1"/>
    </row>
    <row r="399" ht="12.75" customHeight="1">
      <c r="L399" s="1"/>
    </row>
    <row r="400" ht="12.75" customHeight="1">
      <c r="L400" s="1"/>
    </row>
    <row r="401" ht="12.75" customHeight="1">
      <c r="L401" s="1"/>
    </row>
    <row r="402" ht="12.75" customHeight="1">
      <c r="L402" s="1"/>
    </row>
    <row r="403" ht="12.75" customHeight="1">
      <c r="L403" s="1"/>
    </row>
    <row r="404" ht="12.75" customHeight="1">
      <c r="L404" s="1"/>
    </row>
    <row r="405" ht="12.75" customHeight="1">
      <c r="L405" s="1"/>
    </row>
    <row r="406" ht="12.75" customHeight="1">
      <c r="L406" s="1"/>
    </row>
    <row r="407" ht="12.75" customHeight="1">
      <c r="L407" s="1"/>
    </row>
    <row r="408" ht="12.75" customHeight="1">
      <c r="L408" s="1"/>
    </row>
    <row r="409" ht="12.75" customHeight="1">
      <c r="L409" s="1"/>
    </row>
    <row r="410" ht="12.75" customHeight="1">
      <c r="L410" s="1"/>
    </row>
    <row r="411" ht="12.75" customHeight="1">
      <c r="L411" s="1"/>
    </row>
    <row r="412" ht="12.75" customHeight="1">
      <c r="L412" s="1"/>
    </row>
    <row r="413" ht="12.75" customHeight="1">
      <c r="L413" s="1"/>
    </row>
    <row r="414" ht="12.75" customHeight="1">
      <c r="L414" s="1"/>
    </row>
    <row r="415" ht="12.75" customHeight="1">
      <c r="L415" s="1"/>
    </row>
    <row r="416" ht="12.75" customHeight="1">
      <c r="L416" s="1"/>
    </row>
    <row r="417" ht="12.75" customHeight="1">
      <c r="L417" s="1"/>
    </row>
    <row r="418" ht="12.75" customHeight="1">
      <c r="L418" s="1"/>
    </row>
    <row r="419" ht="12.75" customHeight="1">
      <c r="L419" s="1"/>
    </row>
    <row r="420" ht="12.75" customHeight="1">
      <c r="L420" s="1"/>
    </row>
    <row r="421" ht="12.75" customHeight="1">
      <c r="L421" s="1"/>
    </row>
    <row r="422" ht="12.75" customHeight="1">
      <c r="L422" s="1"/>
    </row>
    <row r="423" ht="12.75" customHeight="1">
      <c r="L423" s="1"/>
    </row>
    <row r="424" ht="12.75" customHeight="1">
      <c r="L424" s="1"/>
    </row>
    <row r="425" ht="12.75" customHeight="1">
      <c r="L425" s="1"/>
    </row>
    <row r="426" ht="12.75" customHeight="1">
      <c r="L426" s="1"/>
    </row>
    <row r="427" ht="12.75" customHeight="1">
      <c r="L427" s="1"/>
    </row>
    <row r="428" ht="12.75" customHeight="1">
      <c r="L428" s="1"/>
    </row>
    <row r="429" ht="12.75" customHeight="1">
      <c r="L429" s="1"/>
    </row>
    <row r="430" ht="12.75" customHeight="1">
      <c r="L430" s="1"/>
    </row>
    <row r="431" ht="12.75" customHeight="1">
      <c r="L431" s="1"/>
    </row>
    <row r="432" ht="12.75" customHeight="1">
      <c r="L432" s="1"/>
    </row>
    <row r="433" ht="12.75" customHeight="1">
      <c r="L433" s="1"/>
    </row>
    <row r="434" ht="12.75" customHeight="1">
      <c r="L434" s="1"/>
    </row>
    <row r="435" ht="12.75" customHeight="1">
      <c r="L435" s="1"/>
    </row>
    <row r="436" ht="12.75" customHeight="1">
      <c r="L436" s="1"/>
    </row>
    <row r="437" ht="12.75" customHeight="1">
      <c r="L437" s="1"/>
    </row>
    <row r="438" ht="12.75" customHeight="1">
      <c r="L438" s="1"/>
    </row>
    <row r="439" ht="12.75" customHeight="1">
      <c r="L439" s="1"/>
    </row>
    <row r="440" ht="12.75" customHeight="1">
      <c r="L440" s="1"/>
    </row>
    <row r="441" ht="12.75" customHeight="1">
      <c r="L441" s="1"/>
    </row>
    <row r="442" ht="12.75" customHeight="1">
      <c r="L442" s="1"/>
    </row>
    <row r="443" ht="12.75" customHeight="1">
      <c r="L443" s="1"/>
    </row>
    <row r="444" ht="12.75" customHeight="1">
      <c r="L444" s="1"/>
    </row>
    <row r="445" ht="12.75" customHeight="1">
      <c r="L445" s="1"/>
    </row>
    <row r="446" ht="12.75" customHeight="1">
      <c r="L446" s="1"/>
    </row>
    <row r="447" ht="12.75" customHeight="1">
      <c r="L447" s="1"/>
    </row>
    <row r="448" ht="12.75" customHeight="1">
      <c r="L448" s="1"/>
    </row>
    <row r="449" ht="12.75" customHeight="1">
      <c r="L449" s="1"/>
    </row>
    <row r="450" ht="12.75" customHeight="1">
      <c r="L450" s="1"/>
    </row>
    <row r="451" ht="12.75" customHeight="1">
      <c r="L451" s="1"/>
    </row>
    <row r="452" ht="12.75" customHeight="1">
      <c r="L452" s="1"/>
    </row>
    <row r="453" ht="12.75" customHeight="1">
      <c r="L453" s="1"/>
    </row>
    <row r="454" ht="12.75" customHeight="1">
      <c r="L454" s="1"/>
    </row>
    <row r="455" ht="12.75" customHeight="1">
      <c r="L455" s="1"/>
    </row>
    <row r="456" ht="12.75" customHeight="1">
      <c r="L456" s="1"/>
    </row>
    <row r="457" ht="12.75" customHeight="1">
      <c r="L457" s="1"/>
    </row>
    <row r="458" ht="12.75" customHeight="1">
      <c r="L458" s="1"/>
    </row>
    <row r="459" ht="12.75" customHeight="1">
      <c r="L459" s="1"/>
    </row>
    <row r="460" ht="12.75" customHeight="1">
      <c r="L460" s="1"/>
    </row>
    <row r="461" ht="12.75" customHeight="1">
      <c r="L461" s="1"/>
    </row>
    <row r="462" ht="12.75" customHeight="1">
      <c r="L462" s="1"/>
    </row>
    <row r="463" ht="12.75" customHeight="1">
      <c r="L463" s="1"/>
    </row>
    <row r="464" ht="12.75" customHeight="1">
      <c r="L464" s="1"/>
    </row>
    <row r="465" ht="12.75" customHeight="1">
      <c r="L465" s="1"/>
    </row>
    <row r="466" ht="12.75" customHeight="1">
      <c r="L466" s="1"/>
    </row>
    <row r="467" ht="12.75" customHeight="1">
      <c r="L467" s="1"/>
    </row>
    <row r="468" ht="12.75" customHeight="1">
      <c r="L468" s="1"/>
    </row>
    <row r="469" ht="12.75" customHeight="1">
      <c r="L469" s="1"/>
    </row>
    <row r="470" ht="12.75" customHeight="1">
      <c r="L470" s="1"/>
    </row>
    <row r="471" ht="12.75" customHeight="1">
      <c r="L471" s="1"/>
    </row>
    <row r="472" ht="12.75" customHeight="1">
      <c r="L472" s="1"/>
    </row>
    <row r="473" ht="12.75" customHeight="1">
      <c r="L473" s="1"/>
    </row>
    <row r="474" ht="12.75" customHeight="1">
      <c r="L474" s="1"/>
    </row>
    <row r="475" ht="12.75" customHeight="1">
      <c r="L475" s="1"/>
    </row>
    <row r="476" ht="12.75" customHeight="1">
      <c r="L476" s="1"/>
    </row>
    <row r="477" ht="12.75" customHeight="1">
      <c r="L477" s="1"/>
    </row>
    <row r="478" ht="12.75" customHeight="1">
      <c r="L478" s="1"/>
    </row>
    <row r="479" ht="12.75" customHeight="1">
      <c r="L479" s="1"/>
    </row>
    <row r="480" ht="12.75" customHeight="1">
      <c r="L480" s="1"/>
    </row>
    <row r="481" ht="12.75" customHeight="1">
      <c r="L481" s="1"/>
    </row>
    <row r="482" ht="12.75" customHeight="1">
      <c r="L482" s="1"/>
    </row>
    <row r="483" ht="12.75" customHeight="1">
      <c r="L483" s="1"/>
    </row>
    <row r="484" ht="12.75" customHeight="1">
      <c r="L484" s="1"/>
    </row>
    <row r="485" ht="12.75" customHeight="1">
      <c r="L485" s="1"/>
    </row>
    <row r="486" ht="12.75" customHeight="1">
      <c r="L486" s="1"/>
    </row>
    <row r="487" ht="12.75" customHeight="1">
      <c r="L487" s="1"/>
    </row>
    <row r="488" ht="12.75" customHeight="1">
      <c r="L488" s="1"/>
    </row>
    <row r="489" ht="12.75" customHeight="1">
      <c r="L489" s="1"/>
    </row>
    <row r="490" ht="12.75" customHeight="1">
      <c r="L490" s="1"/>
    </row>
    <row r="491" ht="12.75" customHeight="1">
      <c r="L491" s="1"/>
    </row>
    <row r="492" ht="12.75" customHeight="1">
      <c r="L492" s="1"/>
    </row>
    <row r="493" ht="12.75" customHeight="1">
      <c r="L493" s="1"/>
    </row>
    <row r="494" ht="12.75" customHeight="1">
      <c r="L494" s="1"/>
    </row>
    <row r="495" ht="12.75" customHeight="1">
      <c r="L495" s="1"/>
    </row>
    <row r="496" ht="12.75" customHeight="1">
      <c r="L496" s="1"/>
    </row>
    <row r="497" ht="12.75" customHeight="1">
      <c r="L497" s="1"/>
    </row>
    <row r="498" ht="12.75" customHeight="1">
      <c r="L498" s="1"/>
    </row>
    <row r="499" ht="12.75" customHeight="1">
      <c r="L499" s="1"/>
    </row>
    <row r="500" ht="12.75" customHeight="1">
      <c r="L500" s="1"/>
    </row>
    <row r="501" ht="12.75" customHeight="1">
      <c r="L501" s="1"/>
    </row>
    <row r="502" ht="12.75" customHeight="1">
      <c r="L502" s="1"/>
    </row>
    <row r="503" ht="12.75" customHeight="1">
      <c r="L503" s="1"/>
    </row>
    <row r="504" ht="12.75" customHeight="1">
      <c r="L504" s="1"/>
    </row>
    <row r="505" ht="12.75" customHeight="1">
      <c r="L505" s="1"/>
    </row>
    <row r="506" ht="12.75" customHeight="1">
      <c r="L506" s="1"/>
    </row>
    <row r="507" ht="12.75" customHeight="1">
      <c r="L507" s="1"/>
    </row>
    <row r="508" ht="12.75" customHeight="1">
      <c r="L508" s="1"/>
    </row>
    <row r="509" ht="12.75" customHeight="1">
      <c r="L509" s="1"/>
    </row>
    <row r="510" ht="12.75" customHeight="1">
      <c r="L510" s="1"/>
    </row>
    <row r="511" ht="12.75" customHeight="1">
      <c r="L511" s="1"/>
    </row>
    <row r="512" ht="12.75" customHeight="1">
      <c r="L512" s="1"/>
    </row>
    <row r="513" ht="12.75" customHeight="1">
      <c r="L513" s="1"/>
    </row>
    <row r="514" ht="12.75" customHeight="1">
      <c r="L514" s="1"/>
    </row>
    <row r="515" ht="12.75" customHeight="1">
      <c r="L515" s="1"/>
    </row>
    <row r="516" ht="12.75" customHeight="1">
      <c r="L516" s="1"/>
    </row>
    <row r="517" ht="12.75" customHeight="1">
      <c r="L517" s="1"/>
    </row>
    <row r="518" ht="12.75" customHeight="1">
      <c r="L518" s="1"/>
    </row>
    <row r="519" ht="12.75" customHeight="1">
      <c r="L519" s="1"/>
    </row>
    <row r="520" ht="12.75" customHeight="1">
      <c r="L520" s="1"/>
    </row>
    <row r="521" ht="12.75" customHeight="1">
      <c r="L521" s="1"/>
    </row>
    <row r="522" ht="12.75" customHeight="1">
      <c r="L522" s="1"/>
    </row>
    <row r="523" ht="12.75" customHeight="1">
      <c r="L523" s="1"/>
    </row>
    <row r="524" ht="12.75" customHeight="1">
      <c r="L524" s="1"/>
    </row>
    <row r="525" ht="12.75" customHeight="1">
      <c r="L525" s="1"/>
    </row>
    <row r="526" ht="12.75" customHeight="1">
      <c r="L526" s="1"/>
    </row>
    <row r="527" ht="12.75" customHeight="1">
      <c r="L527" s="1"/>
    </row>
    <row r="528" ht="12.75" customHeight="1">
      <c r="L528" s="1"/>
    </row>
    <row r="529" ht="12.75" customHeight="1">
      <c r="L529" s="1"/>
    </row>
    <row r="530" ht="12.75" customHeight="1">
      <c r="L530" s="1"/>
    </row>
    <row r="531" ht="12.75" customHeight="1">
      <c r="L531" s="1"/>
    </row>
    <row r="532" ht="12.75" customHeight="1">
      <c r="L532" s="1"/>
    </row>
    <row r="533" ht="12.75" customHeight="1">
      <c r="L533" s="1"/>
    </row>
    <row r="534" ht="12.75" customHeight="1">
      <c r="L534" s="1"/>
    </row>
    <row r="535" ht="12.75" customHeight="1">
      <c r="L535" s="1"/>
    </row>
    <row r="536" ht="12.75" customHeight="1">
      <c r="L536" s="1"/>
    </row>
    <row r="537" ht="12.75" customHeight="1">
      <c r="L537" s="1"/>
    </row>
    <row r="538" ht="12.75" customHeight="1">
      <c r="L538" s="1"/>
    </row>
    <row r="539" ht="12.75" customHeight="1">
      <c r="L539" s="1"/>
    </row>
    <row r="540" ht="12.75" customHeight="1">
      <c r="L540" s="1"/>
    </row>
    <row r="541" ht="12.75" customHeight="1">
      <c r="L541" s="1"/>
    </row>
    <row r="542" ht="12.75" customHeight="1">
      <c r="L542" s="1"/>
    </row>
    <row r="543" ht="12.75" customHeight="1">
      <c r="L543" s="1"/>
    </row>
    <row r="544" ht="12.75" customHeight="1">
      <c r="L544" s="1"/>
    </row>
    <row r="545" ht="12.75" customHeight="1">
      <c r="L545" s="1"/>
    </row>
    <row r="546" ht="12.75" customHeight="1">
      <c r="L546" s="1"/>
    </row>
    <row r="547" ht="12.75" customHeight="1">
      <c r="L547" s="1"/>
    </row>
    <row r="548" ht="12.75" customHeight="1">
      <c r="L548" s="1"/>
    </row>
    <row r="549" ht="12.75" customHeight="1">
      <c r="L549" s="1"/>
    </row>
    <row r="550" ht="12.75" customHeight="1">
      <c r="L550" s="1"/>
    </row>
    <row r="551" ht="12.75" customHeight="1">
      <c r="L551" s="1"/>
    </row>
    <row r="552" ht="12.75" customHeight="1">
      <c r="L552" s="1"/>
    </row>
    <row r="553" ht="12.75" customHeight="1">
      <c r="L553" s="1"/>
    </row>
    <row r="554" ht="12.75" customHeight="1">
      <c r="L554" s="1"/>
    </row>
    <row r="555" ht="12.75" customHeight="1">
      <c r="L555" s="1"/>
    </row>
    <row r="556" ht="12.75" customHeight="1">
      <c r="L556" s="1"/>
    </row>
    <row r="557" ht="12.75" customHeight="1">
      <c r="L557" s="1"/>
    </row>
    <row r="558" ht="12.75" customHeight="1">
      <c r="L558" s="1"/>
    </row>
    <row r="559" ht="12.75" customHeight="1">
      <c r="L559" s="1"/>
    </row>
    <row r="560" ht="12.75" customHeight="1">
      <c r="L560" s="1"/>
    </row>
    <row r="561" ht="12.75" customHeight="1">
      <c r="L561" s="1"/>
    </row>
    <row r="562" ht="12.75" customHeight="1">
      <c r="L562" s="1"/>
    </row>
    <row r="563" ht="12.75" customHeight="1">
      <c r="L563" s="1"/>
    </row>
    <row r="564" ht="12.75" customHeight="1">
      <c r="L564" s="1"/>
    </row>
    <row r="565" ht="12.75" customHeight="1">
      <c r="L565" s="1"/>
    </row>
    <row r="566" ht="12.75" customHeight="1">
      <c r="L566" s="1"/>
    </row>
    <row r="567" ht="12.75" customHeight="1">
      <c r="L567" s="1"/>
    </row>
    <row r="568" ht="12.75" customHeight="1">
      <c r="L568" s="1"/>
    </row>
    <row r="569" ht="12.75" customHeight="1">
      <c r="L569" s="1"/>
    </row>
    <row r="570" ht="12.75" customHeight="1">
      <c r="L570" s="1"/>
    </row>
    <row r="571" ht="12.75" customHeight="1">
      <c r="L571" s="1"/>
    </row>
    <row r="572" ht="12.75" customHeight="1">
      <c r="L572" s="1"/>
    </row>
    <row r="573" ht="12.75" customHeight="1">
      <c r="L573" s="1"/>
    </row>
    <row r="574" ht="12.75" customHeight="1">
      <c r="L574" s="1"/>
    </row>
    <row r="575" ht="12.75" customHeight="1">
      <c r="L575" s="1"/>
    </row>
    <row r="576" ht="12.75" customHeight="1">
      <c r="L576" s="1"/>
    </row>
    <row r="577" ht="12.75" customHeight="1">
      <c r="L577" s="1"/>
    </row>
    <row r="578" ht="12.75" customHeight="1">
      <c r="L578" s="1"/>
    </row>
    <row r="579" ht="12.75" customHeight="1">
      <c r="L579" s="1"/>
    </row>
    <row r="580" ht="12.75" customHeight="1">
      <c r="L580" s="1"/>
    </row>
    <row r="581" ht="12.75" customHeight="1">
      <c r="L581" s="1"/>
    </row>
    <row r="582" ht="12.75" customHeight="1">
      <c r="L582" s="1"/>
    </row>
    <row r="583" ht="12.75" customHeight="1">
      <c r="L583" s="1"/>
    </row>
    <row r="584" ht="12.75" customHeight="1">
      <c r="L584" s="1"/>
    </row>
    <row r="585" ht="12.75" customHeight="1">
      <c r="L585" s="1"/>
    </row>
    <row r="586" ht="12.75" customHeight="1">
      <c r="L586" s="1"/>
    </row>
    <row r="587" ht="12.75" customHeight="1">
      <c r="L587" s="1"/>
    </row>
    <row r="588" ht="12.75" customHeight="1">
      <c r="L588" s="1"/>
    </row>
    <row r="589" ht="12.75" customHeight="1">
      <c r="L589" s="1"/>
    </row>
    <row r="590" ht="12.75" customHeight="1">
      <c r="L590" s="1"/>
    </row>
    <row r="591" ht="12.75" customHeight="1">
      <c r="L591" s="1"/>
    </row>
    <row r="592" ht="12.75" customHeight="1">
      <c r="L592" s="1"/>
    </row>
    <row r="593" ht="12.75" customHeight="1">
      <c r="L593" s="1"/>
    </row>
    <row r="594" ht="12.75" customHeight="1">
      <c r="L594" s="1"/>
    </row>
    <row r="595" ht="12.75" customHeight="1">
      <c r="L595" s="1"/>
    </row>
    <row r="596" ht="12.75" customHeight="1">
      <c r="L596" s="1"/>
    </row>
    <row r="597" ht="12.75" customHeight="1">
      <c r="L597" s="1"/>
    </row>
    <row r="598" ht="12.75" customHeight="1">
      <c r="L598" s="1"/>
    </row>
    <row r="599" ht="12.75" customHeight="1">
      <c r="L599" s="1"/>
    </row>
    <row r="600" ht="12.75" customHeight="1">
      <c r="L600" s="1"/>
    </row>
    <row r="601" ht="12.75" customHeight="1">
      <c r="L601" s="1"/>
    </row>
    <row r="602" ht="12.75" customHeight="1">
      <c r="L602" s="1"/>
    </row>
    <row r="603" ht="12.75" customHeight="1">
      <c r="L603" s="1"/>
    </row>
    <row r="604" ht="12.75" customHeight="1">
      <c r="L604" s="1"/>
    </row>
    <row r="605" ht="12.75" customHeight="1">
      <c r="L605" s="1"/>
    </row>
    <row r="606" ht="12.75" customHeight="1">
      <c r="L606" s="1"/>
    </row>
    <row r="607" ht="12.75" customHeight="1">
      <c r="L607" s="1"/>
    </row>
    <row r="608" ht="12.75" customHeight="1">
      <c r="L608" s="1"/>
    </row>
    <row r="609" ht="12.75" customHeight="1">
      <c r="L609" s="1"/>
    </row>
    <row r="610" ht="12.75" customHeight="1">
      <c r="L610" s="1"/>
    </row>
    <row r="611" ht="12.75" customHeight="1">
      <c r="L611" s="1"/>
    </row>
    <row r="612" ht="12.75" customHeight="1">
      <c r="L612" s="1"/>
    </row>
    <row r="613" ht="12.75" customHeight="1">
      <c r="L613" s="1"/>
    </row>
    <row r="614" ht="12.75" customHeight="1">
      <c r="L614" s="1"/>
    </row>
    <row r="615" ht="12.75" customHeight="1">
      <c r="L615" s="1"/>
    </row>
    <row r="616" ht="12.75" customHeight="1">
      <c r="L616" s="1"/>
    </row>
    <row r="617" ht="12.75" customHeight="1">
      <c r="L617" s="1"/>
    </row>
    <row r="618" ht="12.75" customHeight="1">
      <c r="L618" s="1"/>
    </row>
    <row r="619" ht="12.75" customHeight="1">
      <c r="L619" s="1"/>
    </row>
    <row r="620" ht="12.75" customHeight="1">
      <c r="L620" s="1"/>
    </row>
    <row r="621" ht="12.75" customHeight="1">
      <c r="L621" s="1"/>
    </row>
    <row r="622" ht="12.75" customHeight="1">
      <c r="L622" s="1"/>
    </row>
    <row r="623" ht="12.75" customHeight="1">
      <c r="L623" s="1"/>
    </row>
    <row r="624" ht="12.75" customHeight="1">
      <c r="L624" s="1"/>
    </row>
    <row r="625" ht="12.75" customHeight="1">
      <c r="L625" s="1"/>
    </row>
    <row r="626" ht="12.75" customHeight="1">
      <c r="L626" s="1"/>
    </row>
    <row r="627" ht="12.75" customHeight="1">
      <c r="L627" s="1"/>
    </row>
    <row r="628" ht="12.75" customHeight="1">
      <c r="L628" s="1"/>
    </row>
    <row r="629" ht="12.75" customHeight="1">
      <c r="L629" s="1"/>
    </row>
    <row r="630" ht="12.75" customHeight="1">
      <c r="L630" s="1"/>
    </row>
    <row r="631" ht="12.75" customHeight="1">
      <c r="L631" s="1"/>
    </row>
    <row r="632" ht="12.75" customHeight="1">
      <c r="L632" s="1"/>
    </row>
    <row r="633" ht="12.75" customHeight="1">
      <c r="L633" s="1"/>
    </row>
    <row r="634" ht="12.75" customHeight="1">
      <c r="L634" s="1"/>
    </row>
    <row r="635" ht="12.75" customHeight="1">
      <c r="L635" s="1"/>
    </row>
    <row r="636" ht="12.75" customHeight="1">
      <c r="L636" s="1"/>
    </row>
    <row r="637" ht="12.75" customHeight="1">
      <c r="L637" s="1"/>
    </row>
    <row r="638" ht="12.75" customHeight="1">
      <c r="L638" s="1"/>
    </row>
    <row r="639" ht="12.75" customHeight="1">
      <c r="L639" s="1"/>
    </row>
    <row r="640" ht="12.75" customHeight="1">
      <c r="L640" s="1"/>
    </row>
    <row r="641" ht="12.75" customHeight="1">
      <c r="L641" s="1"/>
    </row>
    <row r="642" ht="12.75" customHeight="1">
      <c r="L642" s="1"/>
    </row>
    <row r="643" ht="12.75" customHeight="1">
      <c r="L643" s="1"/>
    </row>
    <row r="644" ht="12.75" customHeight="1">
      <c r="L644" s="1"/>
    </row>
    <row r="645" ht="12.75" customHeight="1">
      <c r="L645" s="1"/>
    </row>
    <row r="646" ht="12.75" customHeight="1">
      <c r="L646" s="1"/>
    </row>
    <row r="647" ht="12.75" customHeight="1">
      <c r="L647" s="1"/>
    </row>
    <row r="648" ht="12.75" customHeight="1">
      <c r="L648" s="1"/>
    </row>
    <row r="649" ht="12.75" customHeight="1">
      <c r="L649" s="1"/>
    </row>
    <row r="650" ht="12.75" customHeight="1">
      <c r="L650" s="1"/>
    </row>
    <row r="651" ht="12.75" customHeight="1">
      <c r="L651" s="1"/>
    </row>
    <row r="652" ht="12.75" customHeight="1">
      <c r="L652" s="1"/>
    </row>
    <row r="653" ht="12.75" customHeight="1">
      <c r="L653" s="1"/>
    </row>
    <row r="654" ht="12.75" customHeight="1">
      <c r="L654" s="1"/>
    </row>
    <row r="655" ht="12.75" customHeight="1">
      <c r="L655" s="1"/>
    </row>
    <row r="656" ht="12.75" customHeight="1">
      <c r="L656" s="1"/>
    </row>
    <row r="657" ht="12.75" customHeight="1">
      <c r="L657" s="1"/>
    </row>
    <row r="658" ht="12.75" customHeight="1">
      <c r="L658" s="1"/>
    </row>
    <row r="659" ht="12.75" customHeight="1">
      <c r="L659" s="1"/>
    </row>
    <row r="660" ht="12.75" customHeight="1">
      <c r="L660" s="1"/>
    </row>
    <row r="661" ht="12.75" customHeight="1">
      <c r="L661" s="1"/>
    </row>
    <row r="662" ht="12.75" customHeight="1">
      <c r="L662" s="1"/>
    </row>
    <row r="663" ht="12.75" customHeight="1">
      <c r="L663" s="1"/>
    </row>
    <row r="664" ht="12.75" customHeight="1">
      <c r="L664" s="1"/>
    </row>
    <row r="665" ht="12.75" customHeight="1">
      <c r="L665" s="1"/>
    </row>
    <row r="666" ht="12.75" customHeight="1">
      <c r="L666" s="1"/>
    </row>
    <row r="667" ht="12.75" customHeight="1">
      <c r="L667" s="1"/>
    </row>
    <row r="668" ht="12.75" customHeight="1">
      <c r="L668" s="1"/>
    </row>
    <row r="669" ht="12.75" customHeight="1">
      <c r="L669" s="1"/>
    </row>
    <row r="670" ht="12.75" customHeight="1">
      <c r="L670" s="1"/>
    </row>
    <row r="671" ht="12.75" customHeight="1">
      <c r="L671" s="1"/>
    </row>
    <row r="672" ht="12.75" customHeight="1">
      <c r="L672" s="1"/>
    </row>
    <row r="673" ht="12.75" customHeight="1">
      <c r="L673" s="1"/>
    </row>
    <row r="674" ht="12.75" customHeight="1">
      <c r="L674" s="1"/>
    </row>
    <row r="675" ht="12.75" customHeight="1">
      <c r="L675" s="1"/>
    </row>
    <row r="676" ht="12.75" customHeight="1">
      <c r="L676" s="1"/>
    </row>
    <row r="677" ht="12.75" customHeight="1">
      <c r="L677" s="1"/>
    </row>
    <row r="678" ht="12.75" customHeight="1">
      <c r="L678" s="1"/>
    </row>
    <row r="679" ht="12.75" customHeight="1">
      <c r="L679" s="1"/>
    </row>
    <row r="680" ht="12.75" customHeight="1">
      <c r="L680" s="1"/>
    </row>
    <row r="681" ht="12.75" customHeight="1">
      <c r="L681" s="1"/>
    </row>
    <row r="682" ht="12.75" customHeight="1">
      <c r="L682" s="1"/>
    </row>
    <row r="683" ht="12.75" customHeight="1">
      <c r="L683" s="1"/>
    </row>
    <row r="684" ht="12.75" customHeight="1">
      <c r="L684" s="1"/>
    </row>
    <row r="685" ht="12.75" customHeight="1">
      <c r="L685" s="1"/>
    </row>
    <row r="686" ht="12.75" customHeight="1">
      <c r="L686" s="1"/>
    </row>
    <row r="687" ht="12.75" customHeight="1">
      <c r="L687" s="1"/>
    </row>
    <row r="688" ht="12.75" customHeight="1">
      <c r="L688" s="1"/>
    </row>
    <row r="689" ht="12.75" customHeight="1">
      <c r="L689" s="1"/>
    </row>
    <row r="690" ht="12.75" customHeight="1">
      <c r="L690" s="1"/>
    </row>
    <row r="691" ht="12.75" customHeight="1">
      <c r="L691" s="1"/>
    </row>
    <row r="692" ht="12.75" customHeight="1">
      <c r="L692" s="1"/>
    </row>
    <row r="693" ht="12.75" customHeight="1">
      <c r="L693" s="1"/>
    </row>
    <row r="694" ht="12.75" customHeight="1">
      <c r="L694" s="1"/>
    </row>
    <row r="695" ht="12.75" customHeight="1">
      <c r="L695" s="1"/>
    </row>
    <row r="696" ht="12.75" customHeight="1">
      <c r="L696" s="1"/>
    </row>
    <row r="697" ht="12.75" customHeight="1">
      <c r="L697" s="1"/>
    </row>
    <row r="698" ht="12.75" customHeight="1">
      <c r="L698" s="1"/>
    </row>
    <row r="699" ht="12.75" customHeight="1">
      <c r="L699" s="1"/>
    </row>
    <row r="700" ht="12.75" customHeight="1">
      <c r="L700" s="1"/>
    </row>
    <row r="701" ht="12.75" customHeight="1">
      <c r="L701" s="1"/>
    </row>
    <row r="702" ht="12.75" customHeight="1">
      <c r="L702" s="1"/>
    </row>
    <row r="703" ht="12.75" customHeight="1">
      <c r="L703" s="1"/>
    </row>
    <row r="704" ht="12.75" customHeight="1">
      <c r="L704" s="1"/>
    </row>
    <row r="705" ht="12.75" customHeight="1">
      <c r="L705" s="1"/>
    </row>
    <row r="706" ht="12.75" customHeight="1">
      <c r="L706" s="1"/>
    </row>
    <row r="707" ht="12.75" customHeight="1">
      <c r="L707" s="1"/>
    </row>
    <row r="708" ht="12.75" customHeight="1">
      <c r="L708" s="1"/>
    </row>
    <row r="709" ht="12.75" customHeight="1">
      <c r="L709" s="1"/>
    </row>
    <row r="710" ht="12.75" customHeight="1">
      <c r="L710" s="1"/>
    </row>
    <row r="711" ht="12.75" customHeight="1">
      <c r="L711" s="1"/>
    </row>
    <row r="712" ht="12.75" customHeight="1">
      <c r="L712" s="1"/>
    </row>
    <row r="713" ht="12.75" customHeight="1">
      <c r="L713" s="1"/>
    </row>
    <row r="714" ht="12.75" customHeight="1">
      <c r="L714" s="1"/>
    </row>
    <row r="715" ht="12.75" customHeight="1">
      <c r="L715" s="1"/>
    </row>
    <row r="716" ht="12.75" customHeight="1">
      <c r="L716" s="1"/>
    </row>
    <row r="717" ht="12.75" customHeight="1">
      <c r="L717" s="1"/>
    </row>
    <row r="718" ht="12.75" customHeight="1">
      <c r="L718" s="1"/>
    </row>
    <row r="719" ht="12.75" customHeight="1">
      <c r="L719" s="1"/>
    </row>
    <row r="720" ht="12.75" customHeight="1">
      <c r="L720" s="1"/>
    </row>
    <row r="721" ht="12.75" customHeight="1">
      <c r="L721" s="1"/>
    </row>
    <row r="722" ht="12.75" customHeight="1">
      <c r="L722" s="1"/>
    </row>
    <row r="723" ht="12.75" customHeight="1">
      <c r="L723" s="1"/>
    </row>
    <row r="724" ht="12.75" customHeight="1">
      <c r="L724" s="1"/>
    </row>
    <row r="725" ht="12.75" customHeight="1">
      <c r="L725" s="1"/>
    </row>
    <row r="726" ht="12.75" customHeight="1">
      <c r="L726" s="1"/>
    </row>
    <row r="727" ht="12.75" customHeight="1">
      <c r="L727" s="1"/>
    </row>
    <row r="728" ht="12.75" customHeight="1">
      <c r="L728" s="1"/>
    </row>
    <row r="729" ht="12.75" customHeight="1">
      <c r="L729" s="1"/>
    </row>
    <row r="730" ht="12.75" customHeight="1">
      <c r="L730" s="1"/>
    </row>
    <row r="731" ht="12.75" customHeight="1">
      <c r="L731" s="1"/>
    </row>
    <row r="732" ht="12.75" customHeight="1">
      <c r="L732" s="1"/>
    </row>
    <row r="733" ht="12.75" customHeight="1">
      <c r="L733" s="1"/>
    </row>
    <row r="734" ht="12.75" customHeight="1">
      <c r="L734" s="1"/>
    </row>
    <row r="735" ht="12.75" customHeight="1">
      <c r="L735" s="1"/>
    </row>
    <row r="736" ht="12.75" customHeight="1">
      <c r="L736" s="1"/>
    </row>
    <row r="737" ht="12.75" customHeight="1">
      <c r="L737" s="1"/>
    </row>
    <row r="738" ht="12.75" customHeight="1">
      <c r="L738" s="1"/>
    </row>
    <row r="739" ht="12.75" customHeight="1">
      <c r="L739" s="1"/>
    </row>
    <row r="740" ht="12.75" customHeight="1">
      <c r="L740" s="1"/>
    </row>
    <row r="741" ht="12.75" customHeight="1">
      <c r="L741" s="1"/>
    </row>
    <row r="742" ht="12.75" customHeight="1">
      <c r="L742" s="1"/>
    </row>
    <row r="743" ht="12.75" customHeight="1">
      <c r="L743" s="1"/>
    </row>
    <row r="744" ht="12.75" customHeight="1">
      <c r="L744" s="1"/>
    </row>
    <row r="745" ht="12.75" customHeight="1">
      <c r="L745" s="1"/>
    </row>
    <row r="746" ht="12.75" customHeight="1">
      <c r="L746" s="1"/>
    </row>
    <row r="747" ht="12.75" customHeight="1">
      <c r="L747" s="1"/>
    </row>
    <row r="748" ht="12.75" customHeight="1">
      <c r="L748" s="1"/>
    </row>
    <row r="749" ht="12.75" customHeight="1">
      <c r="L749" s="1"/>
    </row>
    <row r="750" ht="12.75" customHeight="1">
      <c r="L750" s="1"/>
    </row>
    <row r="751" ht="12.75" customHeight="1">
      <c r="L751" s="1"/>
    </row>
    <row r="752" ht="12.75" customHeight="1">
      <c r="L752" s="1"/>
    </row>
    <row r="753" ht="12.75" customHeight="1">
      <c r="L753" s="1"/>
    </row>
    <row r="754" ht="12.75" customHeight="1">
      <c r="L754" s="1"/>
    </row>
    <row r="755" ht="12.75" customHeight="1">
      <c r="L755" s="1"/>
    </row>
    <row r="756" ht="12.75" customHeight="1">
      <c r="L756" s="1"/>
    </row>
    <row r="757" ht="12.75" customHeight="1">
      <c r="L757" s="1"/>
    </row>
    <row r="758" ht="12.75" customHeight="1">
      <c r="L758" s="1"/>
    </row>
    <row r="759" ht="12.75" customHeight="1">
      <c r="L759" s="1"/>
    </row>
    <row r="760" ht="12.75" customHeight="1">
      <c r="L760" s="1"/>
    </row>
    <row r="761" ht="12.75" customHeight="1">
      <c r="L761" s="1"/>
    </row>
    <row r="762" ht="12.75" customHeight="1">
      <c r="L762" s="1"/>
    </row>
    <row r="763" ht="12.75" customHeight="1">
      <c r="L763" s="1"/>
    </row>
    <row r="764" ht="12.75" customHeight="1">
      <c r="L764" s="1"/>
    </row>
    <row r="765" ht="12.75" customHeight="1">
      <c r="L765" s="1"/>
    </row>
    <row r="766" ht="12.75" customHeight="1">
      <c r="L766" s="1"/>
    </row>
    <row r="767" ht="12.75" customHeight="1">
      <c r="L767" s="1"/>
    </row>
    <row r="768" ht="12.75" customHeight="1">
      <c r="L768" s="1"/>
    </row>
    <row r="769" ht="12.75" customHeight="1">
      <c r="L769" s="1"/>
    </row>
    <row r="770" ht="12.75" customHeight="1">
      <c r="L770" s="1"/>
    </row>
    <row r="771" ht="12.75" customHeight="1">
      <c r="L771" s="1"/>
    </row>
    <row r="772" ht="12.75" customHeight="1">
      <c r="L772" s="1"/>
    </row>
    <row r="773" ht="12.75" customHeight="1">
      <c r="L773" s="1"/>
    </row>
    <row r="774" ht="12.75" customHeight="1">
      <c r="L774" s="1"/>
    </row>
    <row r="775" ht="12.75" customHeight="1">
      <c r="L775" s="1"/>
    </row>
    <row r="776" ht="12.75" customHeight="1">
      <c r="L776" s="1"/>
    </row>
    <row r="777" ht="12.75" customHeight="1">
      <c r="L777" s="1"/>
    </row>
    <row r="778" ht="12.75" customHeight="1">
      <c r="L778" s="1"/>
    </row>
    <row r="779" ht="12.75" customHeight="1">
      <c r="L779" s="1"/>
    </row>
    <row r="780" ht="12.75" customHeight="1">
      <c r="L780" s="1"/>
    </row>
    <row r="781" ht="12.75" customHeight="1">
      <c r="L781" s="1"/>
    </row>
    <row r="782" ht="12.75" customHeight="1">
      <c r="L782" s="1"/>
    </row>
    <row r="783" ht="12.75" customHeight="1">
      <c r="L783" s="1"/>
    </row>
    <row r="784" ht="12.75" customHeight="1">
      <c r="L784" s="1"/>
    </row>
    <row r="785" ht="12.75" customHeight="1">
      <c r="L785" s="1"/>
    </row>
    <row r="786" ht="12.75" customHeight="1">
      <c r="L786" s="1"/>
    </row>
    <row r="787" ht="12.75" customHeight="1">
      <c r="L787" s="1"/>
    </row>
    <row r="788" ht="12.75" customHeight="1">
      <c r="L788" s="1"/>
    </row>
    <row r="789" ht="12.75" customHeight="1">
      <c r="L789" s="1"/>
    </row>
    <row r="790" ht="12.75" customHeight="1">
      <c r="L790" s="1"/>
    </row>
    <row r="791" ht="12.75" customHeight="1">
      <c r="L791" s="1"/>
    </row>
    <row r="792" ht="12.75" customHeight="1">
      <c r="L792" s="1"/>
    </row>
    <row r="793" ht="12.75" customHeight="1">
      <c r="L793" s="1"/>
    </row>
    <row r="794" ht="12.75" customHeight="1">
      <c r="L794" s="1"/>
    </row>
    <row r="795" ht="12.75" customHeight="1">
      <c r="L795" s="1"/>
    </row>
    <row r="796" ht="12.75" customHeight="1">
      <c r="L796" s="1"/>
    </row>
    <row r="797" ht="12.75" customHeight="1">
      <c r="L797" s="1"/>
    </row>
    <row r="798" ht="12.75" customHeight="1">
      <c r="L798" s="1"/>
    </row>
    <row r="799" ht="12.75" customHeight="1">
      <c r="L799" s="1"/>
    </row>
    <row r="800" ht="12.75" customHeight="1">
      <c r="L800" s="1"/>
    </row>
    <row r="801" ht="12.75" customHeight="1">
      <c r="L801" s="1"/>
    </row>
    <row r="802" ht="12.75" customHeight="1">
      <c r="L802" s="1"/>
    </row>
    <row r="803" ht="12.75" customHeight="1">
      <c r="L803" s="1"/>
    </row>
    <row r="804" ht="12.75" customHeight="1">
      <c r="L804" s="1"/>
    </row>
    <row r="805" ht="12.75" customHeight="1">
      <c r="L805" s="1"/>
    </row>
    <row r="806" ht="12.75" customHeight="1">
      <c r="L806" s="1"/>
    </row>
    <row r="807" ht="12.75" customHeight="1">
      <c r="L807" s="1"/>
    </row>
    <row r="808" ht="12.75" customHeight="1">
      <c r="L808" s="1"/>
    </row>
    <row r="809" ht="12.75" customHeight="1">
      <c r="L809" s="1"/>
    </row>
    <row r="810" ht="12.75" customHeight="1">
      <c r="L810" s="1"/>
    </row>
    <row r="811" ht="12.75" customHeight="1">
      <c r="L811" s="1"/>
    </row>
    <row r="812" ht="12.75" customHeight="1">
      <c r="L812" s="1"/>
    </row>
    <row r="813" ht="12.75" customHeight="1">
      <c r="L813" s="1"/>
    </row>
    <row r="814" ht="12.75" customHeight="1">
      <c r="L814" s="1"/>
    </row>
    <row r="815" ht="12.75" customHeight="1">
      <c r="L815" s="1"/>
    </row>
    <row r="816" ht="12.75" customHeight="1">
      <c r="L816" s="1"/>
    </row>
    <row r="817" ht="12.75" customHeight="1">
      <c r="L817" s="1"/>
    </row>
    <row r="818" ht="12.75" customHeight="1">
      <c r="L818" s="1"/>
    </row>
    <row r="819" ht="12.75" customHeight="1">
      <c r="L819" s="1"/>
    </row>
    <row r="820" ht="12.75" customHeight="1">
      <c r="L820" s="1"/>
    </row>
    <row r="821" ht="12.75" customHeight="1">
      <c r="L821" s="1"/>
    </row>
    <row r="822" ht="12.75" customHeight="1">
      <c r="L822" s="1"/>
    </row>
    <row r="823" ht="12.75" customHeight="1">
      <c r="L823" s="1"/>
    </row>
    <row r="824" ht="12.75" customHeight="1">
      <c r="L824" s="1"/>
    </row>
    <row r="825" ht="12.75" customHeight="1">
      <c r="L825" s="1"/>
    </row>
    <row r="826" ht="12.75" customHeight="1">
      <c r="L826" s="1"/>
    </row>
    <row r="827" ht="12.75" customHeight="1">
      <c r="L827" s="1"/>
    </row>
    <row r="828" ht="12.75" customHeight="1">
      <c r="L828" s="1"/>
    </row>
    <row r="829" ht="12.75" customHeight="1">
      <c r="L829" s="1"/>
    </row>
    <row r="830" ht="12.75" customHeight="1">
      <c r="L830" s="1"/>
    </row>
    <row r="831" ht="12.75" customHeight="1">
      <c r="L831" s="1"/>
    </row>
    <row r="832" ht="12.75" customHeight="1">
      <c r="L832" s="1"/>
    </row>
    <row r="833" ht="12.75" customHeight="1">
      <c r="L833" s="1"/>
    </row>
    <row r="834" ht="12.75" customHeight="1">
      <c r="L834" s="1"/>
    </row>
    <row r="835" ht="12.75" customHeight="1">
      <c r="L835" s="1"/>
    </row>
    <row r="836" ht="12.75" customHeight="1">
      <c r="L836" s="1"/>
    </row>
    <row r="837" ht="12.75" customHeight="1">
      <c r="L837" s="1"/>
    </row>
    <row r="838" ht="12.75" customHeight="1">
      <c r="L838" s="1"/>
    </row>
    <row r="839" ht="12.75" customHeight="1">
      <c r="L839" s="1"/>
    </row>
    <row r="840" ht="12.75" customHeight="1">
      <c r="L840" s="1"/>
    </row>
    <row r="841" ht="12.75" customHeight="1">
      <c r="L841" s="1"/>
    </row>
    <row r="842" ht="12.75" customHeight="1">
      <c r="L842" s="1"/>
    </row>
    <row r="843" ht="12.75" customHeight="1">
      <c r="L843" s="1"/>
    </row>
    <row r="844" ht="12.75" customHeight="1">
      <c r="L844" s="1"/>
    </row>
    <row r="845" ht="12.75" customHeight="1">
      <c r="L845" s="1"/>
    </row>
    <row r="846" ht="12.75" customHeight="1">
      <c r="L846" s="1"/>
    </row>
    <row r="847" ht="12.75" customHeight="1">
      <c r="L847" s="1"/>
    </row>
    <row r="848" ht="12.75" customHeight="1">
      <c r="L848" s="1"/>
    </row>
    <row r="849" ht="12.75" customHeight="1">
      <c r="L849" s="1"/>
    </row>
    <row r="850" ht="12.75" customHeight="1">
      <c r="L850" s="1"/>
    </row>
    <row r="851" ht="12.75" customHeight="1">
      <c r="L851" s="1"/>
    </row>
    <row r="852" ht="12.75" customHeight="1">
      <c r="L852" s="1"/>
    </row>
    <row r="853" ht="12.75" customHeight="1">
      <c r="L853" s="1"/>
    </row>
    <row r="854" ht="12.75" customHeight="1">
      <c r="L854" s="1"/>
    </row>
    <row r="855" ht="12.75" customHeight="1">
      <c r="L855" s="1"/>
    </row>
    <row r="856" ht="12.75" customHeight="1">
      <c r="L856" s="1"/>
    </row>
    <row r="857" ht="12.75" customHeight="1">
      <c r="L857" s="1"/>
    </row>
    <row r="858" ht="12.75" customHeight="1">
      <c r="L858" s="1"/>
    </row>
    <row r="859" ht="12.75" customHeight="1">
      <c r="L859" s="1"/>
    </row>
    <row r="860" ht="12.75" customHeight="1">
      <c r="L860" s="1"/>
    </row>
    <row r="861" ht="12.75" customHeight="1">
      <c r="L861" s="1"/>
    </row>
    <row r="862" ht="12.75" customHeight="1">
      <c r="L862" s="1"/>
    </row>
    <row r="863" ht="12.75" customHeight="1">
      <c r="L863" s="1"/>
    </row>
    <row r="864" ht="12.75" customHeight="1">
      <c r="L864" s="1"/>
    </row>
    <row r="865" ht="12.75" customHeight="1">
      <c r="L865" s="1"/>
    </row>
    <row r="866" ht="12.75" customHeight="1">
      <c r="L866" s="1"/>
    </row>
    <row r="867" ht="12.75" customHeight="1">
      <c r="L867" s="1"/>
    </row>
    <row r="868" ht="12.75" customHeight="1">
      <c r="L868" s="1"/>
    </row>
    <row r="869" ht="12.75" customHeight="1">
      <c r="L869" s="1"/>
    </row>
    <row r="870" ht="12.75" customHeight="1">
      <c r="L870" s="1"/>
    </row>
    <row r="871" ht="12.75" customHeight="1">
      <c r="L871" s="1"/>
    </row>
    <row r="872" ht="12.75" customHeight="1">
      <c r="L872" s="1"/>
    </row>
    <row r="873" ht="12.75" customHeight="1">
      <c r="L873" s="1"/>
    </row>
    <row r="874" ht="12.75" customHeight="1">
      <c r="L874" s="1"/>
    </row>
    <row r="875" ht="12.75" customHeight="1">
      <c r="L875" s="1"/>
    </row>
    <row r="876" ht="12.75" customHeight="1">
      <c r="L876" s="1"/>
    </row>
    <row r="877" ht="12.75" customHeight="1">
      <c r="L877" s="1"/>
    </row>
    <row r="878" ht="12.75" customHeight="1">
      <c r="L878" s="1"/>
    </row>
    <row r="879" ht="12.75" customHeight="1">
      <c r="L879" s="1"/>
    </row>
    <row r="880" ht="12.75" customHeight="1">
      <c r="L880" s="1"/>
    </row>
    <row r="881" ht="12.75" customHeight="1">
      <c r="L881" s="1"/>
    </row>
    <row r="882" ht="12.75" customHeight="1">
      <c r="L882" s="1"/>
    </row>
    <row r="883" ht="12.75" customHeight="1">
      <c r="L883" s="1"/>
    </row>
    <row r="884" ht="12.75" customHeight="1">
      <c r="L884" s="1"/>
    </row>
    <row r="885" ht="12.75" customHeight="1">
      <c r="L885" s="1"/>
    </row>
    <row r="886" ht="12.75" customHeight="1">
      <c r="L886" s="1"/>
    </row>
    <row r="887" ht="12.75" customHeight="1">
      <c r="L887" s="1"/>
    </row>
    <row r="888" ht="12.75" customHeight="1">
      <c r="L888" s="1"/>
    </row>
    <row r="889" ht="12.75" customHeight="1">
      <c r="L889" s="1"/>
    </row>
    <row r="890" ht="12.75" customHeight="1">
      <c r="L890" s="1"/>
    </row>
    <row r="891" ht="12.75" customHeight="1">
      <c r="L891" s="1"/>
    </row>
    <row r="892" ht="12.75" customHeight="1">
      <c r="L892" s="1"/>
    </row>
    <row r="893" ht="12.75" customHeight="1">
      <c r="L893" s="1"/>
    </row>
    <row r="894" ht="12.75" customHeight="1">
      <c r="L894" s="1"/>
    </row>
    <row r="895" ht="12.75" customHeight="1">
      <c r="L895" s="1"/>
    </row>
    <row r="896" ht="12.75" customHeight="1">
      <c r="L896" s="1"/>
    </row>
    <row r="897" ht="12.75" customHeight="1">
      <c r="L897" s="1"/>
    </row>
    <row r="898" ht="12.75" customHeight="1">
      <c r="L898" s="1"/>
    </row>
    <row r="899" ht="12.75" customHeight="1">
      <c r="L899" s="1"/>
    </row>
    <row r="900" ht="12.75" customHeight="1">
      <c r="L900" s="1"/>
    </row>
    <row r="901" ht="12.75" customHeight="1">
      <c r="L901" s="1"/>
    </row>
    <row r="902" ht="12.75" customHeight="1">
      <c r="L902" s="1"/>
    </row>
    <row r="903" ht="12.75" customHeight="1">
      <c r="L903" s="1"/>
    </row>
    <row r="904" ht="12.75" customHeight="1">
      <c r="L904" s="1"/>
    </row>
    <row r="905" ht="12.75" customHeight="1">
      <c r="L905" s="1"/>
    </row>
    <row r="906" ht="12.75" customHeight="1">
      <c r="L906" s="1"/>
    </row>
    <row r="907" ht="12.75" customHeight="1">
      <c r="L907" s="1"/>
    </row>
    <row r="908" ht="12.75" customHeight="1">
      <c r="L908" s="1"/>
    </row>
    <row r="909" ht="12.75" customHeight="1">
      <c r="L909" s="1"/>
    </row>
    <row r="910" ht="12.75" customHeight="1">
      <c r="L910" s="1"/>
    </row>
    <row r="911" ht="12.75" customHeight="1">
      <c r="L911" s="1"/>
    </row>
    <row r="912" ht="12.75" customHeight="1">
      <c r="L912" s="1"/>
    </row>
    <row r="913" ht="12.75" customHeight="1">
      <c r="L913" s="1"/>
    </row>
    <row r="914" ht="12.75" customHeight="1">
      <c r="L914" s="1"/>
    </row>
    <row r="915" ht="12.75" customHeight="1">
      <c r="L915" s="1"/>
    </row>
    <row r="916" ht="12.75" customHeight="1">
      <c r="L916" s="1"/>
    </row>
    <row r="917" ht="12.75" customHeight="1">
      <c r="L917" s="1"/>
    </row>
    <row r="918" ht="12.75" customHeight="1">
      <c r="L918" s="1"/>
    </row>
    <row r="919" ht="12.75" customHeight="1">
      <c r="L919" s="1"/>
    </row>
    <row r="920" ht="12.75" customHeight="1">
      <c r="L920" s="1"/>
    </row>
    <row r="921" ht="12.75" customHeight="1">
      <c r="L921" s="1"/>
    </row>
    <row r="922" ht="12.75" customHeight="1">
      <c r="L922" s="1"/>
    </row>
    <row r="923" ht="12.75" customHeight="1">
      <c r="L923" s="1"/>
    </row>
    <row r="924" ht="12.75" customHeight="1">
      <c r="L924" s="1"/>
    </row>
    <row r="925" ht="12.75" customHeight="1">
      <c r="L925" s="1"/>
    </row>
    <row r="926" ht="12.75" customHeight="1">
      <c r="L926" s="1"/>
    </row>
    <row r="927" ht="12.75" customHeight="1">
      <c r="L927" s="1"/>
    </row>
    <row r="928" ht="12.75" customHeight="1">
      <c r="L928" s="1"/>
    </row>
    <row r="929" ht="12.75" customHeight="1">
      <c r="L929" s="1"/>
    </row>
    <row r="930" ht="12.75" customHeight="1">
      <c r="L930" s="1"/>
    </row>
    <row r="931" ht="12.75" customHeight="1">
      <c r="L931" s="1"/>
    </row>
    <row r="932" ht="12.75" customHeight="1">
      <c r="L932" s="1"/>
    </row>
    <row r="933" ht="12.75" customHeight="1">
      <c r="L933" s="1"/>
    </row>
    <row r="934" ht="12.75" customHeight="1">
      <c r="L934" s="1"/>
    </row>
    <row r="935" ht="12.75" customHeight="1">
      <c r="L935" s="1"/>
    </row>
    <row r="936" ht="12.75" customHeight="1">
      <c r="L936" s="1"/>
    </row>
    <row r="937" ht="12.75" customHeight="1">
      <c r="L937" s="1"/>
    </row>
    <row r="938" ht="12.75" customHeight="1">
      <c r="L938" s="1"/>
    </row>
    <row r="939" ht="12.75" customHeight="1">
      <c r="L939" s="1"/>
    </row>
    <row r="940" ht="12.75" customHeight="1">
      <c r="L940" s="1"/>
    </row>
    <row r="941" ht="12.75" customHeight="1">
      <c r="L941" s="1"/>
    </row>
    <row r="942" ht="12.75" customHeight="1">
      <c r="L942" s="1"/>
    </row>
    <row r="943" ht="12.75" customHeight="1">
      <c r="L943" s="1"/>
    </row>
    <row r="944" ht="12.75" customHeight="1">
      <c r="L944" s="1"/>
    </row>
    <row r="945" ht="12.75" customHeight="1">
      <c r="L945" s="1"/>
    </row>
    <row r="946" ht="12.75" customHeight="1">
      <c r="L946" s="1"/>
    </row>
    <row r="947" ht="12.75" customHeight="1">
      <c r="L947" s="1"/>
    </row>
    <row r="948" ht="12.75" customHeight="1">
      <c r="L948" s="1"/>
    </row>
    <row r="949" ht="12.75" customHeight="1">
      <c r="L949" s="1"/>
    </row>
    <row r="950" ht="12.75" customHeight="1">
      <c r="L950" s="1"/>
    </row>
    <row r="951" ht="12.75" customHeight="1">
      <c r="L951" s="1"/>
    </row>
    <row r="952" ht="12.75" customHeight="1">
      <c r="L952" s="1"/>
    </row>
    <row r="953" ht="12.75" customHeight="1">
      <c r="L953" s="1"/>
    </row>
    <row r="954" ht="12.75" customHeight="1">
      <c r="L954" s="1"/>
    </row>
    <row r="955" ht="12.75" customHeight="1">
      <c r="L955" s="1"/>
    </row>
    <row r="956" ht="12.75" customHeight="1">
      <c r="L956" s="1"/>
    </row>
    <row r="957" ht="12.75" customHeight="1">
      <c r="L957" s="1"/>
    </row>
    <row r="958" ht="12.75" customHeight="1">
      <c r="L958" s="1"/>
    </row>
    <row r="959" ht="12.75" customHeight="1">
      <c r="L959" s="1"/>
    </row>
    <row r="960" ht="12.75" customHeight="1">
      <c r="L960" s="1"/>
    </row>
    <row r="961" ht="12.75" customHeight="1">
      <c r="L961" s="1"/>
    </row>
    <row r="962" ht="12.75" customHeight="1">
      <c r="L962" s="1"/>
    </row>
    <row r="963" ht="12.75" customHeight="1">
      <c r="L963" s="1"/>
    </row>
    <row r="964" ht="12.75" customHeight="1">
      <c r="L964" s="1"/>
    </row>
    <row r="965" ht="12.75" customHeight="1">
      <c r="L965" s="1"/>
    </row>
    <row r="966" ht="12.75" customHeight="1">
      <c r="L966" s="1"/>
    </row>
    <row r="967" ht="12.75" customHeight="1">
      <c r="L967" s="1"/>
    </row>
    <row r="968" ht="12.75" customHeight="1">
      <c r="L968" s="1"/>
    </row>
    <row r="969" ht="12.75" customHeight="1">
      <c r="L969" s="1"/>
    </row>
    <row r="970" ht="12.75" customHeight="1">
      <c r="L970" s="1"/>
    </row>
    <row r="971" ht="12.75" customHeight="1">
      <c r="L971" s="1"/>
    </row>
    <row r="972" ht="12.75" customHeight="1">
      <c r="L972" s="1"/>
    </row>
    <row r="973" ht="12.75" customHeight="1">
      <c r="L973" s="1"/>
    </row>
    <row r="974" ht="12.75" customHeight="1">
      <c r="L974" s="1"/>
    </row>
    <row r="975" ht="12.75" customHeight="1">
      <c r="L975" s="1"/>
    </row>
    <row r="976" ht="12.75" customHeight="1">
      <c r="L976" s="1"/>
    </row>
    <row r="977" ht="12.75" customHeight="1">
      <c r="L977" s="1"/>
    </row>
    <row r="978" ht="12.75" customHeight="1">
      <c r="L978" s="1"/>
    </row>
    <row r="979" ht="12.75" customHeight="1">
      <c r="L979" s="1"/>
    </row>
    <row r="980" ht="12.75" customHeight="1">
      <c r="L980" s="1"/>
    </row>
    <row r="981" ht="12.75" customHeight="1">
      <c r="L981" s="1"/>
    </row>
    <row r="982" ht="12.75" customHeight="1">
      <c r="L982" s="1"/>
    </row>
    <row r="983" ht="12.75" customHeight="1">
      <c r="L983" s="1"/>
    </row>
    <row r="984" ht="12.75" customHeight="1">
      <c r="L984" s="1"/>
    </row>
    <row r="985" ht="12.75" customHeight="1">
      <c r="L985" s="1"/>
    </row>
    <row r="986" ht="12.75" customHeight="1">
      <c r="L986" s="1"/>
    </row>
    <row r="987" ht="12.75" customHeight="1">
      <c r="L987" s="1"/>
    </row>
    <row r="988" ht="12.75" customHeight="1">
      <c r="L988" s="1"/>
    </row>
    <row r="989" ht="12.75" customHeight="1">
      <c r="L989" s="1"/>
    </row>
    <row r="990" ht="12.75" customHeight="1">
      <c r="L990" s="1"/>
    </row>
    <row r="991" ht="12.75" customHeight="1">
      <c r="L991" s="1"/>
    </row>
    <row r="992" ht="12.75" customHeight="1">
      <c r="L992" s="1"/>
    </row>
    <row r="993" ht="12.75" customHeight="1">
      <c r="L993" s="1"/>
    </row>
    <row r="994" ht="12.75" customHeight="1">
      <c r="L994" s="1"/>
    </row>
    <row r="995" ht="12.75" customHeight="1">
      <c r="L995" s="1"/>
    </row>
    <row r="996" ht="12.75" customHeight="1">
      <c r="L996" s="1"/>
    </row>
    <row r="997" ht="12.75" customHeight="1">
      <c r="L997" s="1"/>
    </row>
    <row r="998" ht="12.75" customHeight="1">
      <c r="L998" s="1"/>
    </row>
    <row r="999" ht="12.75" customHeight="1">
      <c r="L999" s="1"/>
    </row>
    <row r="1000" ht="12.75" customHeight="1">
      <c r="L1000" s="1"/>
    </row>
  </sheetData>
  <mergeCells count="3">
    <mergeCell ref="F6:G6"/>
    <mergeCell ref="H6:I6"/>
    <mergeCell ref="AH6:AI6"/>
  </mergeCells>
  <conditionalFormatting sqref="D6:D16">
    <cfRule type="colorScale" priority="1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R7:R16">
    <cfRule type="notContainsBlanks" dxfId="0" priority="2">
      <formula>LEN(TRIM(R7))&gt;0</formula>
    </cfRule>
  </conditionalFormatting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38"/>
    <col customWidth="1" min="2" max="2" width="20.38"/>
    <col customWidth="1" min="3" max="4" width="8.38"/>
    <col customWidth="1" min="5" max="5" width="9.88"/>
    <col customWidth="1" min="6" max="9" width="8.38"/>
    <col customWidth="1" min="10" max="10" width="5.88"/>
    <col customWidth="1" min="11" max="11" width="7.88"/>
    <col customWidth="1" min="12" max="13" width="13.38"/>
    <col customWidth="1" min="14" max="14" width="1.75"/>
    <col customWidth="1" min="15" max="15" width="11.38"/>
    <col customWidth="1" min="16" max="17" width="22.38"/>
    <col customWidth="1" min="18" max="18" width="6.88"/>
    <col customWidth="1" min="19" max="19" width="4.75"/>
    <col customWidth="1" min="20" max="20" width="8.38"/>
    <col customWidth="1" min="21" max="21" width="4.75"/>
    <col customWidth="1" min="22" max="22" width="8.38"/>
    <col customWidth="1" min="23" max="23" width="4.75"/>
    <col customWidth="1" min="24" max="24" width="8.38"/>
    <col customWidth="1" min="25" max="25" width="4.75"/>
    <col customWidth="1" min="26" max="26" width="8.38"/>
    <col customWidth="1" min="27" max="27" width="4.75"/>
    <col customWidth="1" min="28" max="28" width="8.38"/>
    <col customWidth="1" min="29" max="29" width="4.75"/>
    <col customWidth="1" min="30" max="30" width="8.38"/>
    <col customWidth="1" min="31" max="31" width="4.75"/>
    <col customWidth="1" min="32" max="32" width="8.38"/>
    <col customWidth="1" min="33" max="33" width="4.75"/>
    <col customWidth="1" min="34" max="37" width="8.38"/>
  </cols>
  <sheetData>
    <row r="1" ht="12.75" customHeight="1">
      <c r="A1" s="1"/>
      <c r="B1" s="2" t="s">
        <v>115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ht="12.75" customHeight="1">
      <c r="A2" s="1"/>
      <c r="B2" s="3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ht="12.75" customHeight="1">
      <c r="A3" s="1"/>
      <c r="B3" s="3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ht="12.75" customHeight="1">
      <c r="A5" s="4"/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H5" s="5" t="s">
        <v>8</v>
      </c>
      <c r="J5" s="5" t="s">
        <v>9</v>
      </c>
      <c r="K5" s="6" t="s">
        <v>10</v>
      </c>
      <c r="L5" s="7"/>
      <c r="M5" s="8"/>
      <c r="N5" s="4"/>
      <c r="O5" s="4"/>
      <c r="P5" s="7"/>
      <c r="Q5" s="3"/>
      <c r="R5" s="5" t="s">
        <v>11</v>
      </c>
      <c r="S5" s="5"/>
      <c r="T5" s="5" t="s">
        <v>12</v>
      </c>
      <c r="U5" s="5"/>
      <c r="V5" s="5"/>
      <c r="W5" s="5"/>
      <c r="X5" s="5" t="s">
        <v>13</v>
      </c>
      <c r="Y5" s="5"/>
      <c r="Z5" s="5"/>
      <c r="AA5" s="5"/>
      <c r="AB5" s="5" t="s">
        <v>14</v>
      </c>
      <c r="AC5" s="5"/>
      <c r="AD5" s="5"/>
      <c r="AE5" s="9"/>
      <c r="AF5" s="9" t="s">
        <v>15</v>
      </c>
      <c r="AG5" s="5"/>
      <c r="AH5" s="9" t="s">
        <v>16</v>
      </c>
      <c r="AJ5" s="10"/>
      <c r="AK5" s="5" t="s">
        <v>17</v>
      </c>
    </row>
    <row r="6" ht="12.75" customHeight="1">
      <c r="A6" s="11" t="s">
        <v>18</v>
      </c>
      <c r="B6" s="12" t="s">
        <v>116</v>
      </c>
      <c r="C6" s="13">
        <f>IF(OR(A6="",B6=""),"",COUNTIFS(M6:M11,A6,AE6:AE11,"&gt;=0")+COUNTIFS(O6:O11,A6,AG6:AG11,"&gt;=0"))</f>
        <v>3</v>
      </c>
      <c r="D6" s="13">
        <f>IF(OR(C6="",C6=0),"",COUNTIF(AJ6:AJ11,A6))</f>
        <v>1</v>
      </c>
      <c r="E6" s="13">
        <f t="shared" ref="E6:E9" si="1">IF(OR(C6="",C6=0),"",C6-D6)</f>
        <v>2</v>
      </c>
      <c r="F6" s="13">
        <f>IF(OR(C6="",C6=0),"",SUMIFS(AE6:AE11,M6:M11,A6)+SUMIFS(AG6:AG11,O6:O11,A6))</f>
        <v>3</v>
      </c>
      <c r="G6" s="13">
        <f>IF(OR(C6="",C6=0),"",SUMIFS(AG6:AG11,M6:M11,A6)+SUMIFS(AE6:AE11,O6:O11,A6))</f>
        <v>4</v>
      </c>
      <c r="H6" s="13">
        <f>IF(OR(C6="",C6=0),"",SUMIFS(AH6:AH11,M6:M11,A6)+SUMIFS(AI6:AI11,O6:O11,A6))</f>
        <v>109</v>
      </c>
      <c r="I6" s="13">
        <f>IF(OR(C6="",C6=0),"",SUMIFS(AI6:AI11,M6:M11,A6)+SUMIFS(AH6:AH11,O6:O11,A6))</f>
        <v>123</v>
      </c>
      <c r="J6" s="13">
        <f t="shared" ref="J6:J9" si="2">IFERROR(H6-I6,"")</f>
        <v>-14</v>
      </c>
      <c r="K6" s="72" t="s">
        <v>87</v>
      </c>
      <c r="L6" s="7" t="s">
        <v>117</v>
      </c>
      <c r="M6" s="4" t="s">
        <v>18</v>
      </c>
      <c r="N6" s="4" t="s">
        <v>21</v>
      </c>
      <c r="O6" s="15" t="s">
        <v>22</v>
      </c>
      <c r="P6" s="3" t="str">
        <f t="array" ref="P6">IFERROR(IF(M6&lt;&gt;"",INDEX(B6:B9,MATCH(M6,A6:A9,0))&amp;"",""),"")</f>
        <v>Gerlin Unga</v>
      </c>
      <c r="Q6" s="3" t="str">
        <f t="array" ref="Q6">IFERROR(IF(O6&lt;&gt;"",INDEX(B6:B9,MATCH(O6,A6:A9,0))&amp;"",""),"")</f>
        <v>Piret Loorits</v>
      </c>
      <c r="R6" s="4" t="str">
        <f>IF(S6="",VLOOKUP(L6,Ajakava!D:G,4,FALSE),"")</f>
        <v/>
      </c>
      <c r="S6" s="89">
        <v>19.0</v>
      </c>
      <c r="T6" s="13" t="s">
        <v>23</v>
      </c>
      <c r="U6" s="90">
        <v>21.0</v>
      </c>
      <c r="V6" s="4"/>
      <c r="W6" s="89">
        <v>21.0</v>
      </c>
      <c r="X6" s="13" t="s">
        <v>23</v>
      </c>
      <c r="Y6" s="90">
        <v>16.0</v>
      </c>
      <c r="Z6" s="4"/>
      <c r="AA6" s="89">
        <v>14.0</v>
      </c>
      <c r="AB6" s="13" t="s">
        <v>23</v>
      </c>
      <c r="AC6" s="90">
        <v>21.0</v>
      </c>
      <c r="AD6" s="4"/>
      <c r="AE6" s="17">
        <f t="shared" ref="AE6:AE11" si="3">IF(AND(S6&lt;&gt;"",U6&lt;&gt;""),IF(S6&gt;U6,1,0)+IF(W6&gt;Y6,1,0)+IF(AA6&gt;AC6,1,0),"")</f>
        <v>1</v>
      </c>
      <c r="AF6" s="18" t="s">
        <v>23</v>
      </c>
      <c r="AG6" s="14">
        <f t="shared" ref="AG6:AG11" si="4">IF(AND(S6&lt;&gt;"",U6&lt;&gt;""),IF(U6&gt;S6,1,0)+IF(Y6&gt;W6,1,0)+IF(AC6&gt;AA6,1,0),"")</f>
        <v>2</v>
      </c>
      <c r="AH6" s="19">
        <f t="shared" ref="AH6:AH11" si="5">IF(AND(S6&gt;=0,S6&lt;&gt;""),S6+W6+AA6,"")</f>
        <v>54</v>
      </c>
      <c r="AI6" s="19">
        <f t="shared" ref="AI6:AI11" si="6">IF(AND(U6&gt;=0,U6&lt;&gt;""),U6+Y6+AC6,"")</f>
        <v>58</v>
      </c>
      <c r="AJ6" s="19" t="str">
        <f t="shared" ref="AJ6:AJ11" si="7">IF(AND(S6&lt;&gt;"",U6&lt;&gt;""),IF(AE6&gt;AG6,M6,O6),"")</f>
        <v>D</v>
      </c>
      <c r="AK6" s="3" t="str">
        <f t="array" ref="AK6">IFERROR(INDEX(B6:B9,MATCH(AJ6,A6:A9,0))&amp;"","")</f>
        <v>Piret Loorits</v>
      </c>
    </row>
    <row r="7" ht="12.75" customHeight="1">
      <c r="A7" s="20" t="s">
        <v>24</v>
      </c>
      <c r="B7" s="32" t="s">
        <v>118</v>
      </c>
      <c r="C7" s="4">
        <f>IF(OR(A7="",B7=""),"",COUNTIFS(M6:M11,A7,AE6:AE11,"&gt;=0")+COUNTIFS(O6:O11,A7,AG6:AG11,"&gt;=0"))</f>
        <v>3</v>
      </c>
      <c r="D7" s="4">
        <f>IF(OR(C7="",C7=0),"",COUNTIF(AJ6:AJ11,A7))</f>
        <v>3</v>
      </c>
      <c r="E7" s="4">
        <f t="shared" si="1"/>
        <v>0</v>
      </c>
      <c r="F7" s="4">
        <f>IF(OR(C7="",C7=0),"",SUMIFS(AE6:AE11,M6:M11,A7)+SUMIFS(AG6:AG11,O6:O11,A7))</f>
        <v>6</v>
      </c>
      <c r="G7" s="4">
        <f>IF(OR(C7="",C7=0),"",SUMIFS(AG6:AG11,M6:M11,A7)+SUMIFS(AE6:AE11,O6:O11,A7))</f>
        <v>0</v>
      </c>
      <c r="H7" s="4">
        <f>IF(OR(C7="",C7=0),"",SUMIFS(AH6:AH11,M6:M11,A7)+SUMIFS(AI6:AI11,O6:O11,A7))</f>
        <v>126</v>
      </c>
      <c r="I7" s="4">
        <f>IF(OR(C7="",C7=0),"",SUMIFS(AI6:AI11,M6:M11,A7)+SUMIFS(AH6:AH11,O6:O11,A7))</f>
        <v>45</v>
      </c>
      <c r="J7" s="4">
        <f t="shared" si="2"/>
        <v>81</v>
      </c>
      <c r="K7" s="73" t="s">
        <v>85</v>
      </c>
      <c r="L7" s="7" t="s">
        <v>119</v>
      </c>
      <c r="M7" s="23" t="s">
        <v>24</v>
      </c>
      <c r="N7" s="23" t="s">
        <v>21</v>
      </c>
      <c r="O7" s="24" t="s">
        <v>27</v>
      </c>
      <c r="P7" s="25" t="str">
        <f t="array" ref="P7">IFERROR(IF(M7&lt;&gt;"",INDEX(B6:B9,MATCH(M7,A6:A9,0))&amp;"",""),"")</f>
        <v>Janete Tiits</v>
      </c>
      <c r="Q7" s="25" t="str">
        <f t="array" ref="Q7">IFERROR(IF(O7&lt;&gt;"",INDEX(B6:B9,MATCH(O7,A6:A9,0))&amp;"",""),"")</f>
        <v>Anely Pedai</v>
      </c>
      <c r="R7" s="4" t="str">
        <f>IF(S7="",VLOOKUP(L7,Ajakava!D:G,4,FALSE),"")</f>
        <v/>
      </c>
      <c r="S7" s="74">
        <v>21.0</v>
      </c>
      <c r="T7" s="23" t="s">
        <v>23</v>
      </c>
      <c r="U7" s="75">
        <v>4.0</v>
      </c>
      <c r="V7" s="23"/>
      <c r="W7" s="74">
        <v>21.0</v>
      </c>
      <c r="X7" s="23" t="s">
        <v>23</v>
      </c>
      <c r="Y7" s="75">
        <v>4.0</v>
      </c>
      <c r="Z7" s="23"/>
      <c r="AA7" s="26"/>
      <c r="AB7" s="23" t="s">
        <v>23</v>
      </c>
      <c r="AC7" s="27"/>
      <c r="AD7" s="23"/>
      <c r="AE7" s="28">
        <f t="shared" si="3"/>
        <v>2</v>
      </c>
      <c r="AF7" s="29" t="s">
        <v>23</v>
      </c>
      <c r="AG7" s="30">
        <f t="shared" si="4"/>
        <v>0</v>
      </c>
      <c r="AH7" s="31">
        <f t="shared" si="5"/>
        <v>42</v>
      </c>
      <c r="AI7" s="31">
        <f t="shared" si="6"/>
        <v>8</v>
      </c>
      <c r="AJ7" s="31" t="str">
        <f t="shared" si="7"/>
        <v>B</v>
      </c>
      <c r="AK7" s="25" t="str">
        <f t="array" ref="AK7">IFERROR(INDEX(B6:B9,MATCH(AJ7,A6:A9,0))&amp;"","")</f>
        <v>Janete Tiits</v>
      </c>
    </row>
    <row r="8" ht="12.75" customHeight="1">
      <c r="A8" s="20" t="s">
        <v>27</v>
      </c>
      <c r="B8" s="32" t="s">
        <v>120</v>
      </c>
      <c r="C8" s="4">
        <f>IF(OR(A8="",B8=""),"",COUNTIFS(M6:M11,A8,AE6:AE11,"&gt;=0")+COUNTIFS(O6:O11,A8,AG6:AG11,"&gt;=0"))</f>
        <v>3</v>
      </c>
      <c r="D8" s="4">
        <f>IF(OR(C8="",C8=0),"",COUNTIF(AJ6:AJ11,A8))</f>
        <v>0</v>
      </c>
      <c r="E8" s="4">
        <f t="shared" si="1"/>
        <v>3</v>
      </c>
      <c r="F8" s="4">
        <f>IF(OR(C8="",C8=0),"",SUMIFS(AE6:AE11,M6:M11,A8)+SUMIFS(AG6:AG11,O6:O11,A8))</f>
        <v>0</v>
      </c>
      <c r="G8" s="4">
        <f>IF(OR(C8="",C8=0),"",SUMIFS(AG6:AG11,M6:M11,A8)+SUMIFS(AE6:AE11,O6:O11,A8))</f>
        <v>6</v>
      </c>
      <c r="H8" s="4">
        <f>IF(OR(C8="",C8=0),"",SUMIFS(AH6:AH11,M6:M11,A8)+SUMIFS(AI6:AI11,O6:O11,A8))</f>
        <v>49</v>
      </c>
      <c r="I8" s="4">
        <f>IF(OR(C8="",C8=0),"",SUMIFS(AI6:AI11,M6:M11,A8)+SUMIFS(AH6:AH11,O6:O11,A8))</f>
        <v>126</v>
      </c>
      <c r="J8" s="4">
        <f t="shared" si="2"/>
        <v>-77</v>
      </c>
      <c r="K8" s="73" t="s">
        <v>108</v>
      </c>
      <c r="L8" s="7" t="s">
        <v>121</v>
      </c>
      <c r="M8" s="4" t="s">
        <v>18</v>
      </c>
      <c r="N8" s="4" t="s">
        <v>21</v>
      </c>
      <c r="O8" s="15" t="s">
        <v>27</v>
      </c>
      <c r="P8" s="3" t="str">
        <f t="array" ref="P8">IFERROR(IF(M8&lt;&gt;"",INDEX(B6:B9,MATCH(M8,A6:A9,0))&amp;"",""),"")</f>
        <v>Gerlin Unga</v>
      </c>
      <c r="Q8" s="3" t="str">
        <f t="array" ref="Q8">IFERROR(IF(O8&lt;&gt;"",INDEX(B6:B9,MATCH(O8,A6:A9,0))&amp;"",""),"")</f>
        <v>Anely Pedai</v>
      </c>
      <c r="R8" s="4" t="str">
        <f>IF(S8="",VLOOKUP(L8,Ajakava!D:G,4,FALSE),"")</f>
        <v/>
      </c>
      <c r="S8" s="76">
        <v>21.0</v>
      </c>
      <c r="T8" s="4" t="s">
        <v>23</v>
      </c>
      <c r="U8" s="77">
        <v>13.0</v>
      </c>
      <c r="V8" s="4"/>
      <c r="W8" s="76">
        <v>21.0</v>
      </c>
      <c r="X8" s="4" t="s">
        <v>23</v>
      </c>
      <c r="Y8" s="77">
        <v>10.0</v>
      </c>
      <c r="Z8" s="4"/>
      <c r="AA8" s="20"/>
      <c r="AB8" s="4" t="s">
        <v>23</v>
      </c>
      <c r="AC8" s="33"/>
      <c r="AD8" s="4"/>
      <c r="AE8" s="34">
        <f t="shared" si="3"/>
        <v>2</v>
      </c>
      <c r="AF8" s="5" t="s">
        <v>23</v>
      </c>
      <c r="AG8" s="22">
        <f t="shared" si="4"/>
        <v>0</v>
      </c>
      <c r="AH8" s="19">
        <f t="shared" si="5"/>
        <v>42</v>
      </c>
      <c r="AI8" s="19">
        <f t="shared" si="6"/>
        <v>23</v>
      </c>
      <c r="AJ8" s="19" t="str">
        <f t="shared" si="7"/>
        <v>A</v>
      </c>
      <c r="AK8" s="3" t="str">
        <f t="array" ref="AK8">IFERROR(INDEX(B6:B9,MATCH(AJ8,A6:A9,0))&amp;"","")</f>
        <v>Gerlin Unga</v>
      </c>
    </row>
    <row r="9" ht="12.75" customHeight="1">
      <c r="A9" s="35" t="s">
        <v>22</v>
      </c>
      <c r="B9" s="36" t="s">
        <v>122</v>
      </c>
      <c r="C9" s="37">
        <f>IF(OR(A9="",B9=""),"",COUNTIFS(M6:M11,A9,AE6:AE11,"&gt;=0")+COUNTIFS(O6:O11,A9,AG6:AG11,"&gt;=0"))</f>
        <v>3</v>
      </c>
      <c r="D9" s="37">
        <f>IF(OR(C9="",C9=0),"",COUNTIF(AJ6:AJ11,A9))</f>
        <v>2</v>
      </c>
      <c r="E9" s="37">
        <f t="shared" si="1"/>
        <v>1</v>
      </c>
      <c r="F9" s="37">
        <f>IF(OR(C9="",C9=0),"",SUMIFS(AE6:AE11,M6:M11,A9)+SUMIFS(AG6:AG11,O6:O11,A9))</f>
        <v>4</v>
      </c>
      <c r="G9" s="37">
        <f>IF(OR(C9="",C9=0),"",SUMIFS(AG6:AG11,M6:M11,A9)+SUMIFS(AE6:AE11,O6:O11,A9))</f>
        <v>3</v>
      </c>
      <c r="H9" s="37">
        <f>IF(OR(C9="",C9=0),"",SUMIFS(AH6:AH11,M6:M11,A9)+SUMIFS(AI6:AI11,O6:O11,A9))</f>
        <v>124</v>
      </c>
      <c r="I9" s="37">
        <f>IF(OR(C9="",C9=0),"",SUMIFS(AI6:AI11,M6:M11,A9)+SUMIFS(AH6:AH11,O6:O11,A9))</f>
        <v>114</v>
      </c>
      <c r="J9" s="37">
        <f t="shared" si="2"/>
        <v>10</v>
      </c>
      <c r="K9" s="91" t="s">
        <v>86</v>
      </c>
      <c r="L9" s="7" t="s">
        <v>123</v>
      </c>
      <c r="M9" s="23" t="s">
        <v>24</v>
      </c>
      <c r="N9" s="23" t="s">
        <v>21</v>
      </c>
      <c r="O9" s="24" t="s">
        <v>22</v>
      </c>
      <c r="P9" s="25" t="str">
        <f t="array" ref="P9">IFERROR(IF(M9&lt;&gt;"",INDEX(B6:B9,MATCH(M9,A6:A9,0))&amp;"",""),"")</f>
        <v>Janete Tiits</v>
      </c>
      <c r="Q9" s="25" t="str">
        <f t="array" ref="Q9">IFERROR(IF(O9&lt;&gt;"",INDEX(B6:B9,MATCH(O9,A6:A9,0))&amp;"",""),"")</f>
        <v>Piret Loorits</v>
      </c>
      <c r="R9" s="4" t="str">
        <f>IF(S9="",VLOOKUP(L9,Ajakava!D:G,4,FALSE),"")</f>
        <v/>
      </c>
      <c r="S9" s="74">
        <v>21.0</v>
      </c>
      <c r="T9" s="23" t="s">
        <v>23</v>
      </c>
      <c r="U9" s="75">
        <v>11.0</v>
      </c>
      <c r="V9" s="23"/>
      <c r="W9" s="74">
        <v>21.0</v>
      </c>
      <c r="X9" s="23" t="s">
        <v>23</v>
      </c>
      <c r="Y9" s="75">
        <v>13.0</v>
      </c>
      <c r="Z9" s="23"/>
      <c r="AA9" s="26"/>
      <c r="AB9" s="23" t="s">
        <v>23</v>
      </c>
      <c r="AC9" s="27"/>
      <c r="AD9" s="23"/>
      <c r="AE9" s="28">
        <f t="shared" si="3"/>
        <v>2</v>
      </c>
      <c r="AF9" s="29" t="s">
        <v>23</v>
      </c>
      <c r="AG9" s="30">
        <f t="shared" si="4"/>
        <v>0</v>
      </c>
      <c r="AH9" s="31">
        <f t="shared" si="5"/>
        <v>42</v>
      </c>
      <c r="AI9" s="31">
        <f t="shared" si="6"/>
        <v>24</v>
      </c>
      <c r="AJ9" s="31" t="str">
        <f t="shared" si="7"/>
        <v>B</v>
      </c>
      <c r="AK9" s="25" t="str">
        <f t="array" ref="AK9">IFERROR(INDEX(B6:B9,MATCH(AJ9,A6:A9,0))&amp;"","")</f>
        <v>Janete Tiits</v>
      </c>
    </row>
    <row r="10" ht="12.75" customHeight="1">
      <c r="A10" s="4"/>
      <c r="B10" s="3"/>
      <c r="C10" s="4"/>
      <c r="D10" s="4"/>
      <c r="E10" s="4"/>
      <c r="F10" s="4" t="str">
        <f>IF(OR(C10="",C10=0),"",SUMIFS(AE6:AE15,M6:M15,A10)+SUMIFS(AG6:AG15,O6:O15,A10))</f>
        <v/>
      </c>
      <c r="G10" s="4" t="str">
        <f>IF(OR(C10="",C10=0),"",SUMIFS(AG6:AG15,M6:M15,A10)+SUMIFS(AE6:AE15,O6:O15,A10))</f>
        <v/>
      </c>
      <c r="H10" s="4"/>
      <c r="I10" s="4"/>
      <c r="J10" s="4"/>
      <c r="K10" s="5"/>
      <c r="L10" s="7" t="s">
        <v>124</v>
      </c>
      <c r="M10" s="4" t="s">
        <v>18</v>
      </c>
      <c r="N10" s="4" t="s">
        <v>21</v>
      </c>
      <c r="O10" s="15" t="s">
        <v>24</v>
      </c>
      <c r="P10" s="3" t="str">
        <f t="array" ref="P10">IFERROR(IF(M10&lt;&gt;"",INDEX(B6:B9,MATCH(M10,A6:A9,0))&amp;"",""),"")</f>
        <v>Gerlin Unga</v>
      </c>
      <c r="Q10" s="3" t="str">
        <f t="array" ref="Q10">IFERROR(IF(O10&lt;&gt;"",INDEX(B6:B9,MATCH(O10,A6:A9,0))&amp;"",""),"")</f>
        <v>Janete Tiits</v>
      </c>
      <c r="R10" s="4" t="str">
        <f>IF(S10="",VLOOKUP(L10,Ajakava!D:G,4,FALSE),"")</f>
        <v/>
      </c>
      <c r="S10" s="76">
        <v>4.0</v>
      </c>
      <c r="T10" s="4" t="s">
        <v>23</v>
      </c>
      <c r="U10" s="77">
        <v>21.0</v>
      </c>
      <c r="V10" s="4"/>
      <c r="W10" s="76">
        <v>9.0</v>
      </c>
      <c r="X10" s="4" t="s">
        <v>23</v>
      </c>
      <c r="Y10" s="77">
        <v>21.0</v>
      </c>
      <c r="Z10" s="4"/>
      <c r="AA10" s="20"/>
      <c r="AB10" s="4" t="s">
        <v>23</v>
      </c>
      <c r="AC10" s="33"/>
      <c r="AD10" s="4"/>
      <c r="AE10" s="34">
        <f t="shared" si="3"/>
        <v>0</v>
      </c>
      <c r="AF10" s="5" t="s">
        <v>23</v>
      </c>
      <c r="AG10" s="22">
        <f t="shared" si="4"/>
        <v>2</v>
      </c>
      <c r="AH10" s="19">
        <f t="shared" si="5"/>
        <v>13</v>
      </c>
      <c r="AI10" s="19">
        <f t="shared" si="6"/>
        <v>42</v>
      </c>
      <c r="AJ10" s="19" t="str">
        <f t="shared" si="7"/>
        <v>B</v>
      </c>
      <c r="AK10" s="3" t="str">
        <f t="array" ref="AK10">IFERROR(INDEX(B6:B9,MATCH(AJ10,A6:A9,0))&amp;"","")</f>
        <v>Janete Tiits</v>
      </c>
    </row>
    <row r="11" ht="12.75" customHeight="1">
      <c r="A11" s="4"/>
      <c r="B11" s="3"/>
      <c r="C11" s="4"/>
      <c r="D11" s="4"/>
      <c r="E11" s="4"/>
      <c r="F11" s="4"/>
      <c r="G11" s="4"/>
      <c r="H11" s="4"/>
      <c r="I11" s="4"/>
      <c r="J11" s="4"/>
      <c r="K11" s="5"/>
      <c r="L11" s="7" t="s">
        <v>125</v>
      </c>
      <c r="M11" s="23" t="s">
        <v>27</v>
      </c>
      <c r="N11" s="23" t="s">
        <v>21</v>
      </c>
      <c r="O11" s="24" t="s">
        <v>22</v>
      </c>
      <c r="P11" s="25" t="str">
        <f t="array" ref="P11">IFERROR(IF(M11&lt;&gt;"",INDEX(B6:B9,MATCH(M11,A6:A9,0))&amp;"",""),"")</f>
        <v>Anely Pedai</v>
      </c>
      <c r="Q11" s="25" t="str">
        <f t="array" ref="Q11">IFERROR(IF(O11&lt;&gt;"",INDEX(B6:B9,MATCH(O11,A6:A9,0))&amp;"",""),"")</f>
        <v>Piret Loorits</v>
      </c>
      <c r="R11" s="4" t="str">
        <f>IF(S11="",VLOOKUP(L11,Ajakava!D:G,4,FALSE),"")</f>
        <v/>
      </c>
      <c r="S11" s="92">
        <v>10.0</v>
      </c>
      <c r="T11" s="40" t="s">
        <v>23</v>
      </c>
      <c r="U11" s="93">
        <v>21.0</v>
      </c>
      <c r="V11" s="23"/>
      <c r="W11" s="92">
        <v>8.0</v>
      </c>
      <c r="X11" s="40" t="s">
        <v>23</v>
      </c>
      <c r="Y11" s="93">
        <v>21.0</v>
      </c>
      <c r="Z11" s="23"/>
      <c r="AA11" s="39"/>
      <c r="AB11" s="40" t="s">
        <v>23</v>
      </c>
      <c r="AC11" s="41"/>
      <c r="AD11" s="23"/>
      <c r="AE11" s="42">
        <f t="shared" si="3"/>
        <v>0</v>
      </c>
      <c r="AF11" s="43" t="s">
        <v>23</v>
      </c>
      <c r="AG11" s="44">
        <f t="shared" si="4"/>
        <v>2</v>
      </c>
      <c r="AH11" s="31">
        <f t="shared" si="5"/>
        <v>18</v>
      </c>
      <c r="AI11" s="31">
        <f t="shared" si="6"/>
        <v>42</v>
      </c>
      <c r="AJ11" s="31" t="str">
        <f t="shared" si="7"/>
        <v>D</v>
      </c>
      <c r="AK11" s="25" t="str">
        <f t="array" ref="AK11">IFERROR(INDEX(B6:B9,MATCH(AJ11,A6:A9,0))&amp;"","")</f>
        <v>Piret Loorits</v>
      </c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ht="12.75" customHeight="1">
      <c r="A14" s="4"/>
      <c r="B14" s="5" t="s">
        <v>33</v>
      </c>
      <c r="C14" s="5" t="s">
        <v>4</v>
      </c>
      <c r="D14" s="5" t="s">
        <v>5</v>
      </c>
      <c r="E14" s="5" t="s">
        <v>6</v>
      </c>
      <c r="F14" s="5" t="s">
        <v>7</v>
      </c>
      <c r="H14" s="5" t="s">
        <v>8</v>
      </c>
      <c r="J14" s="5" t="s">
        <v>9</v>
      </c>
      <c r="K14" s="6" t="s">
        <v>10</v>
      </c>
      <c r="L14" s="7"/>
      <c r="M14" s="8"/>
      <c r="N14" s="4"/>
      <c r="O14" s="4"/>
      <c r="P14" s="7"/>
      <c r="Q14" s="3"/>
      <c r="R14" s="5" t="s">
        <v>11</v>
      </c>
      <c r="S14" s="5"/>
      <c r="T14" s="5" t="s">
        <v>12</v>
      </c>
      <c r="U14" s="5"/>
      <c r="V14" s="5"/>
      <c r="W14" s="5"/>
      <c r="X14" s="5" t="s">
        <v>13</v>
      </c>
      <c r="Y14" s="5"/>
      <c r="Z14" s="5"/>
      <c r="AA14" s="5"/>
      <c r="AB14" s="5" t="s">
        <v>14</v>
      </c>
      <c r="AC14" s="5"/>
      <c r="AD14" s="5"/>
      <c r="AE14" s="9"/>
      <c r="AF14" s="9" t="s">
        <v>15</v>
      </c>
      <c r="AG14" s="5"/>
      <c r="AH14" s="9" t="s">
        <v>16</v>
      </c>
      <c r="AJ14" s="10"/>
      <c r="AK14" s="5" t="s">
        <v>17</v>
      </c>
    </row>
    <row r="15" ht="12.75" customHeight="1">
      <c r="A15" s="11" t="s">
        <v>18</v>
      </c>
      <c r="B15" s="12" t="s">
        <v>126</v>
      </c>
      <c r="C15" s="13">
        <f>IF(OR(A15="",B15=""),"",COUNTIFS(M15:M20,A15,AE15:AE20,"&gt;=0")+COUNTIFS(O15:O20,A15,AG15:AG20,"&gt;=0"))</f>
        <v>2</v>
      </c>
      <c r="D15" s="13">
        <f>IF(OR(C15="",C15=0),"",COUNTIF(AJ15:AJ20,A15))</f>
        <v>1</v>
      </c>
      <c r="E15" s="13">
        <f t="shared" ref="E15:E18" si="8">IF(OR(C15="",C15=0),"",C15-D15)</f>
        <v>1</v>
      </c>
      <c r="F15" s="13">
        <f>IF(OR(C15="",C15=0),"",SUMIFS(AE15:AE20,M15:M20,A15)+SUMIFS(AG15:AG20,O15:O20,A15))</f>
        <v>2</v>
      </c>
      <c r="G15" s="13">
        <f>IF(OR(C15="",C15=0),"",SUMIFS(AG15:AG20,M15:M20,A15)+SUMIFS(AE15:AE20,O15:O20,A15))</f>
        <v>2</v>
      </c>
      <c r="H15" s="13">
        <f>IF(OR(C15="",C15=0),"",SUMIFS(AH15:AH20,M15:M20,A15)+SUMIFS(AI15:AI20,O15:O20,A15))</f>
        <v>64</v>
      </c>
      <c r="I15" s="13">
        <f>IF(OR(C15="",C15=0),"",SUMIFS(AI15:AI20,M15:M20,A15)+SUMIFS(AH15:AH20,O15:O20,A15))</f>
        <v>56</v>
      </c>
      <c r="J15" s="13">
        <f t="shared" ref="J15:J18" si="9">IFERROR(H15-I15,"")</f>
        <v>8</v>
      </c>
      <c r="K15" s="72" t="s">
        <v>86</v>
      </c>
      <c r="L15" s="7" t="s">
        <v>127</v>
      </c>
      <c r="M15" s="4" t="s">
        <v>18</v>
      </c>
      <c r="N15" s="4" t="s">
        <v>21</v>
      </c>
      <c r="O15" s="15" t="s">
        <v>22</v>
      </c>
      <c r="P15" s="3" t="str">
        <f t="array" ref="P15">IFERROR(IF(M15&lt;&gt;"",INDEX(B15:B18,MATCH(M15,A15:A18,0))&amp;"",""),"")</f>
        <v>Lenna Mette Kadarpik</v>
      </c>
      <c r="Q15" s="3" t="str">
        <f t="array" ref="Q15">IFERROR(IF(O15&lt;&gt;"",INDEX(B15:B18,MATCH(O15,A15:A18,0))&amp;"",""),"")</f>
        <v/>
      </c>
      <c r="R15" s="4" t="str">
        <f>IF(S15="",VLOOKUP(L15,Ajakava!D:G,4,FALSE),"")</f>
        <v>#N/A</v>
      </c>
      <c r="S15" s="11"/>
      <c r="T15" s="13" t="s">
        <v>23</v>
      </c>
      <c r="U15" s="16"/>
      <c r="V15" s="4"/>
      <c r="W15" s="11"/>
      <c r="X15" s="13" t="s">
        <v>23</v>
      </c>
      <c r="Y15" s="16"/>
      <c r="Z15" s="4"/>
      <c r="AA15" s="11"/>
      <c r="AB15" s="13" t="s">
        <v>23</v>
      </c>
      <c r="AC15" s="16"/>
      <c r="AD15" s="4"/>
      <c r="AE15" s="17" t="str">
        <f t="shared" ref="AE15:AE20" si="10">IF(AND(S15&lt;&gt;"",U15&lt;&gt;""),IF(S15&gt;U15,1,0)+IF(W15&gt;Y15,1,0)+IF(AA15&gt;AC15,1,0),"")</f>
        <v/>
      </c>
      <c r="AF15" s="18" t="s">
        <v>23</v>
      </c>
      <c r="AG15" s="14" t="str">
        <f t="shared" ref="AG15:AG20" si="11">IF(AND(S15&lt;&gt;"",U15&lt;&gt;""),IF(U15&gt;S15,1,0)+IF(Y15&gt;W15,1,0)+IF(AC15&gt;AA15,1,0),"")</f>
        <v/>
      </c>
      <c r="AH15" s="19" t="str">
        <f t="shared" ref="AH15:AH20" si="12">IF(AND(S15&gt;=0,S15&lt;&gt;""),S15+W15+AA15,"")</f>
        <v/>
      </c>
      <c r="AI15" s="19" t="str">
        <f t="shared" ref="AI15:AI20" si="13">IF(AND(U15&gt;=0,U15&lt;&gt;""),U15+Y15+AC15,"")</f>
        <v/>
      </c>
      <c r="AJ15" s="19" t="str">
        <f t="shared" ref="AJ15:AJ20" si="14">IF(AND(S15&lt;&gt;"",U15&lt;&gt;""),IF(AE15&gt;AG15,M15,O15),"")</f>
        <v/>
      </c>
      <c r="AK15" s="3" t="str">
        <f t="array" ref="AK15">IFERROR(INDEX(B15:B18,MATCH(AJ15,A15:A18,0))&amp;"","")</f>
        <v/>
      </c>
    </row>
    <row r="16" ht="12.75" customHeight="1">
      <c r="A16" s="20" t="s">
        <v>24</v>
      </c>
      <c r="B16" s="32" t="s">
        <v>128</v>
      </c>
      <c r="C16" s="4">
        <f>IF(OR(A16="",B16=""),"",COUNTIFS(M15:M20,A16,AE15:AE20,"&gt;=0")+COUNTIFS(O15:O20,A16,AG15:AG20,"&gt;=0"))</f>
        <v>2</v>
      </c>
      <c r="D16" s="4">
        <f>IF(OR(C16="",C16=0),"",COUNTIF(AJ15:AJ20,A16))</f>
        <v>2</v>
      </c>
      <c r="E16" s="4">
        <f t="shared" si="8"/>
        <v>0</v>
      </c>
      <c r="F16" s="4">
        <f>IF(OR(C16="",C16=0),"",SUMIFS(AE15:AE20,M15:M20,A16)+SUMIFS(AG15:AG20,O15:O20,A16))</f>
        <v>4</v>
      </c>
      <c r="G16" s="4">
        <f>IF(OR(C16="",C16=0),"",SUMIFS(AG15:AG20,M15:M20,A16)+SUMIFS(AE15:AE20,O15:O20,A16))</f>
        <v>0</v>
      </c>
      <c r="H16" s="4">
        <f>IF(OR(C16="",C16=0),"",SUMIFS(AH15:AH20,M15:M20,A16)+SUMIFS(AI15:AI20,O15:O20,A16))</f>
        <v>84</v>
      </c>
      <c r="I16" s="4">
        <f>IF(OR(C16="",C16=0),"",SUMIFS(AI15:AI20,M15:M20,A16)+SUMIFS(AH15:AH20,O15:O20,A16))</f>
        <v>38</v>
      </c>
      <c r="J16" s="4">
        <f t="shared" si="9"/>
        <v>46</v>
      </c>
      <c r="K16" s="73" t="s">
        <v>85</v>
      </c>
      <c r="L16" s="7" t="s">
        <v>129</v>
      </c>
      <c r="M16" s="23" t="s">
        <v>24</v>
      </c>
      <c r="N16" s="23" t="s">
        <v>21</v>
      </c>
      <c r="O16" s="24" t="s">
        <v>27</v>
      </c>
      <c r="P16" s="25" t="str">
        <f t="array" ref="P16">IFERROR(IF(M16&lt;&gt;"",INDEX(B15:B18,MATCH(M16,A15:A18,0))&amp;"",""),"")</f>
        <v>Evaliisa Poola</v>
      </c>
      <c r="Q16" s="25" t="str">
        <f t="array" ref="Q16">IFERROR(IF(O16&lt;&gt;"",INDEX(B15:B18,MATCH(O16,A15:A18,0))&amp;"",""),"")</f>
        <v>Emma Lisette Kadarpik</v>
      </c>
      <c r="R16" s="4" t="str">
        <f>IF(S16="",VLOOKUP(L16,Ajakava!D:G,4,FALSE),"")</f>
        <v/>
      </c>
      <c r="S16" s="74">
        <v>21.0</v>
      </c>
      <c r="T16" s="23" t="s">
        <v>23</v>
      </c>
      <c r="U16" s="75">
        <v>9.0</v>
      </c>
      <c r="V16" s="23"/>
      <c r="W16" s="74">
        <v>21.0</v>
      </c>
      <c r="X16" s="23" t="s">
        <v>23</v>
      </c>
      <c r="Y16" s="75">
        <v>7.0</v>
      </c>
      <c r="Z16" s="23"/>
      <c r="AA16" s="26"/>
      <c r="AB16" s="23" t="s">
        <v>23</v>
      </c>
      <c r="AC16" s="27"/>
      <c r="AD16" s="23"/>
      <c r="AE16" s="28">
        <f t="shared" si="10"/>
        <v>2</v>
      </c>
      <c r="AF16" s="29" t="s">
        <v>23</v>
      </c>
      <c r="AG16" s="30">
        <f t="shared" si="11"/>
        <v>0</v>
      </c>
      <c r="AH16" s="31">
        <f t="shared" si="12"/>
        <v>42</v>
      </c>
      <c r="AI16" s="31">
        <f t="shared" si="13"/>
        <v>16</v>
      </c>
      <c r="AJ16" s="31" t="str">
        <f t="shared" si="14"/>
        <v>B</v>
      </c>
      <c r="AK16" s="25" t="str">
        <f t="array" ref="AK16">IFERROR(INDEX(B15:B18,MATCH(AJ16,A15:A18,0))&amp;"","")</f>
        <v>Evaliisa Poola</v>
      </c>
    </row>
    <row r="17" ht="12.75" customHeight="1">
      <c r="A17" s="20" t="s">
        <v>27</v>
      </c>
      <c r="B17" s="32" t="s">
        <v>130</v>
      </c>
      <c r="C17" s="4">
        <f>IF(OR(A17="",B17=""),"",COUNTIFS(M15:M20,A17,AE15:AE20,"&gt;=0")+COUNTIFS(O15:O20,A17,AG15:AG20,"&gt;=0"))</f>
        <v>2</v>
      </c>
      <c r="D17" s="4">
        <f>IF(OR(C17="",C17=0),"",COUNTIF(AJ15:AJ20,A17))</f>
        <v>0</v>
      </c>
      <c r="E17" s="4">
        <f t="shared" si="8"/>
        <v>2</v>
      </c>
      <c r="F17" s="4">
        <f>IF(OR(C17="",C17=0),"",SUMIFS(AE15:AE20,M15:M20,A17)+SUMIFS(AG15:AG20,O15:O20,A17))</f>
        <v>0</v>
      </c>
      <c r="G17" s="4">
        <f>IF(OR(C17="",C17=0),"",SUMIFS(AG15:AG20,M15:M20,A17)+SUMIFS(AE15:AE20,O15:O20,A17))</f>
        <v>4</v>
      </c>
      <c r="H17" s="4">
        <f>IF(OR(C17="",C17=0),"",SUMIFS(AH15:AH20,M15:M20,A17)+SUMIFS(AI15:AI20,O15:O20,A17))</f>
        <v>30</v>
      </c>
      <c r="I17" s="4">
        <f>IF(OR(C17="",C17=0),"",SUMIFS(AI15:AI20,M15:M20,A17)+SUMIFS(AH15:AH20,O15:O20,A17))</f>
        <v>84</v>
      </c>
      <c r="J17" s="4">
        <f t="shared" si="9"/>
        <v>-54</v>
      </c>
      <c r="K17" s="73" t="s">
        <v>87</v>
      </c>
      <c r="L17" s="7" t="s">
        <v>131</v>
      </c>
      <c r="M17" s="4" t="s">
        <v>18</v>
      </c>
      <c r="N17" s="4" t="s">
        <v>21</v>
      </c>
      <c r="O17" s="15" t="s">
        <v>27</v>
      </c>
      <c r="P17" s="3" t="str">
        <f t="array" ref="P17">IFERROR(IF(M17&lt;&gt;"",INDEX(B15:B18,MATCH(M17,A15:A18,0))&amp;"",""),"")</f>
        <v>Lenna Mette Kadarpik</v>
      </c>
      <c r="Q17" s="3" t="str">
        <f t="array" ref="Q17">IFERROR(IF(O17&lt;&gt;"",INDEX(B15:B18,MATCH(O17,A15:A18,0))&amp;"",""),"")</f>
        <v>Emma Lisette Kadarpik</v>
      </c>
      <c r="R17" s="4" t="str">
        <f>IF(S17="",VLOOKUP(L17,Ajakava!D:G,4,FALSE),"")</f>
        <v/>
      </c>
      <c r="S17" s="76">
        <v>21.0</v>
      </c>
      <c r="T17" s="4" t="s">
        <v>23</v>
      </c>
      <c r="U17" s="77">
        <v>8.0</v>
      </c>
      <c r="V17" s="4"/>
      <c r="W17" s="76">
        <v>21.0</v>
      </c>
      <c r="X17" s="4" t="s">
        <v>23</v>
      </c>
      <c r="Y17" s="77">
        <v>6.0</v>
      </c>
      <c r="Z17" s="4"/>
      <c r="AA17" s="20"/>
      <c r="AB17" s="4" t="s">
        <v>23</v>
      </c>
      <c r="AC17" s="33"/>
      <c r="AD17" s="4"/>
      <c r="AE17" s="34">
        <f t="shared" si="10"/>
        <v>2</v>
      </c>
      <c r="AF17" s="5" t="s">
        <v>23</v>
      </c>
      <c r="AG17" s="22">
        <f t="shared" si="11"/>
        <v>0</v>
      </c>
      <c r="AH17" s="19">
        <f t="shared" si="12"/>
        <v>42</v>
      </c>
      <c r="AI17" s="19">
        <f t="shared" si="13"/>
        <v>14</v>
      </c>
      <c r="AJ17" s="19" t="str">
        <f t="shared" si="14"/>
        <v>A</v>
      </c>
      <c r="AK17" s="3" t="str">
        <f t="array" ref="AK17">IFERROR(INDEX(B15:B18,MATCH(AJ17,A15:A18,0))&amp;"","")</f>
        <v>Lenna Mette Kadarpik</v>
      </c>
    </row>
    <row r="18" ht="12.75" customHeight="1">
      <c r="A18" s="35" t="s">
        <v>22</v>
      </c>
      <c r="B18" s="46"/>
      <c r="C18" s="37" t="str">
        <f>IF(OR(A18="",B18=""),"",COUNTIFS(M15:M20,A18,AE15:AE20,"&gt;=0")+COUNTIFS(O15:O20,A18,AG15:AG20,"&gt;=0"))</f>
        <v/>
      </c>
      <c r="D18" s="37" t="str">
        <f>IF(OR(C18="",C18=0),"",COUNTIF(AJ15:AJ20,A18))</f>
        <v/>
      </c>
      <c r="E18" s="37" t="str">
        <f t="shared" si="8"/>
        <v/>
      </c>
      <c r="F18" s="37" t="str">
        <f>IF(OR(C18="",C18=0),"",SUMIFS(AE15:AE20,M15:M20,A18)+SUMIFS(AG15:AG20,O15:O20,A18))</f>
        <v/>
      </c>
      <c r="G18" s="37" t="str">
        <f>IF(OR(C18="",C18=0),"",SUMIFS(AG15:AG20,M15:M20,A18)+SUMIFS(AE15:AE20,O15:O20,A18))</f>
        <v/>
      </c>
      <c r="H18" s="37" t="str">
        <f>IF(OR(C18="",C18=0),"",SUMIFS(AH15:AH20,M15:M20,A18)+SUMIFS(AI15:AI20,O15:O20,A18))</f>
        <v/>
      </c>
      <c r="I18" s="37" t="str">
        <f>IF(OR(C18="",C18=0),"",SUMIFS(AI15:AI20,M15:M20,A18)+SUMIFS(AH15:AH20,O15:O20,A18))</f>
        <v/>
      </c>
      <c r="J18" s="37">
        <f t="shared" si="9"/>
        <v>0</v>
      </c>
      <c r="K18" s="38"/>
      <c r="L18" s="7" t="s">
        <v>132</v>
      </c>
      <c r="M18" s="23" t="s">
        <v>24</v>
      </c>
      <c r="N18" s="23" t="s">
        <v>21</v>
      </c>
      <c r="O18" s="24" t="s">
        <v>22</v>
      </c>
      <c r="P18" s="25" t="str">
        <f t="array" ref="P18">IFERROR(IF(M18&lt;&gt;"",INDEX(B15:B18,MATCH(M18,A15:A18,0))&amp;"",""),"")</f>
        <v>Evaliisa Poola</v>
      </c>
      <c r="Q18" s="25" t="str">
        <f t="array" ref="Q18">IFERROR(IF(O18&lt;&gt;"",INDEX(B15:B18,MATCH(O18,A15:A18,0))&amp;"",""),"")</f>
        <v/>
      </c>
      <c r="R18" s="4" t="str">
        <f>IF(S18="",VLOOKUP(L18,Ajakava!D:G,4,FALSE),"")</f>
        <v>#N/A</v>
      </c>
      <c r="S18" s="26"/>
      <c r="T18" s="23" t="s">
        <v>23</v>
      </c>
      <c r="U18" s="27"/>
      <c r="V18" s="23"/>
      <c r="W18" s="26"/>
      <c r="X18" s="23" t="s">
        <v>23</v>
      </c>
      <c r="Y18" s="27"/>
      <c r="Z18" s="23"/>
      <c r="AA18" s="26"/>
      <c r="AB18" s="23" t="s">
        <v>23</v>
      </c>
      <c r="AC18" s="27"/>
      <c r="AD18" s="23"/>
      <c r="AE18" s="28" t="str">
        <f t="shared" si="10"/>
        <v/>
      </c>
      <c r="AF18" s="29" t="s">
        <v>23</v>
      </c>
      <c r="AG18" s="30" t="str">
        <f t="shared" si="11"/>
        <v/>
      </c>
      <c r="AH18" s="31" t="str">
        <f t="shared" si="12"/>
        <v/>
      </c>
      <c r="AI18" s="31" t="str">
        <f t="shared" si="13"/>
        <v/>
      </c>
      <c r="AJ18" s="31" t="str">
        <f t="shared" si="14"/>
        <v/>
      </c>
      <c r="AK18" s="25" t="str">
        <f t="array" ref="AK18">IFERROR(INDEX(B15:B18,MATCH(AJ18,A15:A18,0))&amp;"","")</f>
        <v/>
      </c>
    </row>
    <row r="19" ht="12.75" customHeight="1">
      <c r="A19" s="4"/>
      <c r="B19" s="3"/>
      <c r="C19" s="4"/>
      <c r="D19" s="4"/>
      <c r="E19" s="4"/>
      <c r="F19" s="4" t="str">
        <f>IF(OR(C19="",C19=0),"",SUMIFS(AE15:AE24,M15:M24,A19)+SUMIFS(AG15:AG24,O15:O24,A19))</f>
        <v/>
      </c>
      <c r="G19" s="4" t="str">
        <f>IF(OR(C19="",C19=0),"",SUMIFS(AG15:AG24,M15:M24,A19)+SUMIFS(AE15:AE24,O15:O24,A19))</f>
        <v/>
      </c>
      <c r="H19" s="4"/>
      <c r="I19" s="4"/>
      <c r="J19" s="4"/>
      <c r="K19" s="5"/>
      <c r="L19" s="7" t="s">
        <v>133</v>
      </c>
      <c r="M19" s="4" t="s">
        <v>18</v>
      </c>
      <c r="N19" s="4" t="s">
        <v>21</v>
      </c>
      <c r="O19" s="15" t="s">
        <v>24</v>
      </c>
      <c r="P19" s="3" t="str">
        <f t="array" ref="P19">IFERROR(IF(M19&lt;&gt;"",INDEX(B15:B18,MATCH(M19,A15:A18,0))&amp;"",""),"")</f>
        <v>Lenna Mette Kadarpik</v>
      </c>
      <c r="Q19" s="3" t="str">
        <f t="array" ref="Q19">IFERROR(IF(O19&lt;&gt;"",INDEX(B15:B18,MATCH(O19,A15:A18,0))&amp;"",""),"")</f>
        <v>Evaliisa Poola</v>
      </c>
      <c r="R19" s="4" t="str">
        <f>IF(S19="",VLOOKUP(L19,Ajakava!D:G,4,FALSE),"")</f>
        <v/>
      </c>
      <c r="S19" s="76">
        <v>8.0</v>
      </c>
      <c r="T19" s="4" t="s">
        <v>23</v>
      </c>
      <c r="U19" s="77">
        <v>21.0</v>
      </c>
      <c r="V19" s="4"/>
      <c r="W19" s="76">
        <v>14.0</v>
      </c>
      <c r="X19" s="4" t="s">
        <v>23</v>
      </c>
      <c r="Y19" s="77">
        <v>21.0</v>
      </c>
      <c r="Z19" s="4"/>
      <c r="AA19" s="20"/>
      <c r="AB19" s="4" t="s">
        <v>23</v>
      </c>
      <c r="AC19" s="33"/>
      <c r="AD19" s="4"/>
      <c r="AE19" s="34">
        <f t="shared" si="10"/>
        <v>0</v>
      </c>
      <c r="AF19" s="5" t="s">
        <v>23</v>
      </c>
      <c r="AG19" s="22">
        <f t="shared" si="11"/>
        <v>2</v>
      </c>
      <c r="AH19" s="19">
        <f t="shared" si="12"/>
        <v>22</v>
      </c>
      <c r="AI19" s="19">
        <f t="shared" si="13"/>
        <v>42</v>
      </c>
      <c r="AJ19" s="19" t="str">
        <f t="shared" si="14"/>
        <v>B</v>
      </c>
      <c r="AK19" s="3" t="str">
        <f t="array" ref="AK19">IFERROR(INDEX(B15:B18,MATCH(AJ19,A15:A18,0))&amp;"","")</f>
        <v>Evaliisa Poola</v>
      </c>
    </row>
    <row r="20" ht="12.75" customHeight="1">
      <c r="A20" s="4"/>
      <c r="B20" s="3"/>
      <c r="C20" s="4"/>
      <c r="D20" s="4"/>
      <c r="E20" s="4"/>
      <c r="F20" s="4"/>
      <c r="G20" s="4"/>
      <c r="H20" s="4"/>
      <c r="I20" s="4"/>
      <c r="J20" s="4"/>
      <c r="K20" s="5"/>
      <c r="L20" s="7" t="s">
        <v>134</v>
      </c>
      <c r="M20" s="23" t="s">
        <v>27</v>
      </c>
      <c r="N20" s="23" t="s">
        <v>21</v>
      </c>
      <c r="O20" s="24" t="s">
        <v>22</v>
      </c>
      <c r="P20" s="25" t="str">
        <f t="array" ref="P20">IFERROR(IF(M20&lt;&gt;"",INDEX(B15:B18,MATCH(M20,A15:A18,0))&amp;"",""),"")</f>
        <v>Emma Lisette Kadarpik</v>
      </c>
      <c r="Q20" s="25" t="str">
        <f t="array" ref="Q20">IFERROR(IF(O20&lt;&gt;"",INDEX(B15:B18,MATCH(O20,A15:A18,0))&amp;"",""),"")</f>
        <v/>
      </c>
      <c r="R20" s="4" t="str">
        <f>IF(S20="",VLOOKUP(L20,Ajakava!D:G,4,FALSE),"")</f>
        <v>#N/A</v>
      </c>
      <c r="S20" s="39"/>
      <c r="T20" s="40" t="s">
        <v>23</v>
      </c>
      <c r="U20" s="41"/>
      <c r="V20" s="23"/>
      <c r="W20" s="39"/>
      <c r="X20" s="40" t="s">
        <v>23</v>
      </c>
      <c r="Y20" s="41"/>
      <c r="Z20" s="23"/>
      <c r="AA20" s="39"/>
      <c r="AB20" s="40" t="s">
        <v>23</v>
      </c>
      <c r="AC20" s="41"/>
      <c r="AD20" s="23"/>
      <c r="AE20" s="42" t="str">
        <f t="shared" si="10"/>
        <v/>
      </c>
      <c r="AF20" s="43" t="s">
        <v>23</v>
      </c>
      <c r="AG20" s="44" t="str">
        <f t="shared" si="11"/>
        <v/>
      </c>
      <c r="AH20" s="31" t="str">
        <f t="shared" si="12"/>
        <v/>
      </c>
      <c r="AI20" s="31" t="str">
        <f t="shared" si="13"/>
        <v/>
      </c>
      <c r="AJ20" s="31" t="str">
        <f t="shared" si="14"/>
        <v/>
      </c>
      <c r="AK20" s="25" t="str">
        <f t="array" ref="AK20">IFERROR(INDEX(B15:B18,MATCH(AJ20,A15:A18,0))&amp;"","")</f>
        <v/>
      </c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ht="12.75" customHeight="1">
      <c r="A23" s="4"/>
      <c r="B23" s="5" t="s">
        <v>43</v>
      </c>
      <c r="C23" s="5" t="s">
        <v>4</v>
      </c>
      <c r="D23" s="5" t="s">
        <v>5</v>
      </c>
      <c r="E23" s="5" t="s">
        <v>6</v>
      </c>
      <c r="F23" s="5" t="s">
        <v>7</v>
      </c>
      <c r="H23" s="5" t="s">
        <v>8</v>
      </c>
      <c r="J23" s="5" t="s">
        <v>9</v>
      </c>
      <c r="K23" s="6" t="s">
        <v>10</v>
      </c>
      <c r="L23" s="7"/>
      <c r="M23" s="8"/>
      <c r="N23" s="4"/>
      <c r="O23" s="4"/>
      <c r="P23" s="7"/>
      <c r="Q23" s="3"/>
      <c r="R23" s="5" t="s">
        <v>11</v>
      </c>
      <c r="S23" s="5"/>
      <c r="T23" s="5" t="s">
        <v>12</v>
      </c>
      <c r="U23" s="5"/>
      <c r="V23" s="5"/>
      <c r="W23" s="5"/>
      <c r="X23" s="5" t="s">
        <v>13</v>
      </c>
      <c r="Y23" s="5"/>
      <c r="Z23" s="5"/>
      <c r="AA23" s="5"/>
      <c r="AB23" s="5" t="s">
        <v>14</v>
      </c>
      <c r="AC23" s="5"/>
      <c r="AD23" s="5"/>
      <c r="AE23" s="9"/>
      <c r="AF23" s="9" t="s">
        <v>15</v>
      </c>
      <c r="AG23" s="5"/>
      <c r="AH23" s="9" t="s">
        <v>16</v>
      </c>
      <c r="AJ23" s="10"/>
      <c r="AK23" s="5" t="s">
        <v>17</v>
      </c>
    </row>
    <row r="24" ht="12.75" customHeight="1">
      <c r="A24" s="11" t="s">
        <v>18</v>
      </c>
      <c r="B24" s="12" t="s">
        <v>135</v>
      </c>
      <c r="C24" s="13">
        <f>IF(OR(A24="",B24=""),"",COUNTIFS(M24:M29,A24,AE24:AE29,"&gt;=0")+COUNTIFS(O24:O29,A24,AG24:AG29,"&gt;=0"))</f>
        <v>2</v>
      </c>
      <c r="D24" s="13">
        <f>IF(OR(C24="",C24=0),"",COUNTIF(AJ24:AJ29,A24))</f>
        <v>0</v>
      </c>
      <c r="E24" s="13">
        <f t="shared" ref="E24:E27" si="15">IF(OR(C24="",C24=0),"",C24-D24)</f>
        <v>2</v>
      </c>
      <c r="F24" s="13">
        <f>IF(OR(C24="",C24=0),"",SUMIFS(AE24:AE29,M24:M29,A24)+SUMIFS(AG24:AG29,O24:O29,A24))</f>
        <v>1</v>
      </c>
      <c r="G24" s="13">
        <f>IF(OR(C24="",C24=0),"",SUMIFS(AG24:AG29,M24:M29,A24)+SUMIFS(AE24:AE29,O24:O29,A24))</f>
        <v>4</v>
      </c>
      <c r="H24" s="13">
        <f>IF(OR(C24="",C24=0),"",SUMIFS(AH24:AH29,M24:M29,A24)+SUMIFS(AI24:AI29,O24:O29,A24))</f>
        <v>79</v>
      </c>
      <c r="I24" s="13">
        <f>IF(OR(C24="",C24=0),"",SUMIFS(AI24:AI29,M24:M29,A24)+SUMIFS(AH24:AH29,O24:O29,A24))</f>
        <v>105</v>
      </c>
      <c r="J24" s="13">
        <f t="shared" ref="J24:J27" si="16">IFERROR(H24-I24,"")</f>
        <v>-26</v>
      </c>
      <c r="K24" s="72" t="s">
        <v>87</v>
      </c>
      <c r="L24" s="7" t="s">
        <v>136</v>
      </c>
      <c r="M24" s="4" t="s">
        <v>18</v>
      </c>
      <c r="N24" s="4" t="s">
        <v>21</v>
      </c>
      <c r="O24" s="15" t="s">
        <v>22</v>
      </c>
      <c r="P24" s="3" t="str">
        <f t="array" ref="P24">IFERROR(IF(M24&lt;&gt;"",INDEX(B24:B27,MATCH(M24,A24:A27,0))&amp;"",""),"")</f>
        <v>Tiina Trofimova</v>
      </c>
      <c r="Q24" s="3" t="str">
        <f t="array" ref="Q24">IFERROR(IF(O24&lt;&gt;"",INDEX(B24:B27,MATCH(O24,A24:A27,0))&amp;"",""),"")</f>
        <v/>
      </c>
      <c r="R24" s="4" t="str">
        <f>IF(S24="",VLOOKUP(L24,Ajakava!D:G,4,FALSE),"")</f>
        <v>#N/A</v>
      </c>
      <c r="S24" s="11"/>
      <c r="T24" s="13" t="s">
        <v>23</v>
      </c>
      <c r="U24" s="16"/>
      <c r="V24" s="4"/>
      <c r="W24" s="11"/>
      <c r="X24" s="13" t="s">
        <v>23</v>
      </c>
      <c r="Y24" s="16"/>
      <c r="Z24" s="4"/>
      <c r="AA24" s="11"/>
      <c r="AB24" s="13" t="s">
        <v>23</v>
      </c>
      <c r="AC24" s="16"/>
      <c r="AD24" s="4"/>
      <c r="AE24" s="17" t="str">
        <f t="shared" ref="AE24:AE29" si="17">IF(AND(S24&lt;&gt;"",U24&lt;&gt;""),IF(S24&gt;U24,1,0)+IF(W24&gt;Y24,1,0)+IF(AA24&gt;AC24,1,0),"")</f>
        <v/>
      </c>
      <c r="AF24" s="18" t="s">
        <v>23</v>
      </c>
      <c r="AG24" s="14" t="str">
        <f t="shared" ref="AG24:AG29" si="18">IF(AND(S24&lt;&gt;"",U24&lt;&gt;""),IF(U24&gt;S24,1,0)+IF(Y24&gt;W24,1,0)+IF(AC24&gt;AA24,1,0),"")</f>
        <v/>
      </c>
      <c r="AH24" s="19" t="str">
        <f t="shared" ref="AH24:AH29" si="19">IF(AND(S24&gt;=0,S24&lt;&gt;""),S24+W24+AA24,"")</f>
        <v/>
      </c>
      <c r="AI24" s="19" t="str">
        <f t="shared" ref="AI24:AI29" si="20">IF(AND(U24&gt;=0,U24&lt;&gt;""),U24+Y24+AC24,"")</f>
        <v/>
      </c>
      <c r="AJ24" s="19" t="str">
        <f t="shared" ref="AJ24:AJ29" si="21">IF(AND(S24&lt;&gt;"",U24&lt;&gt;""),IF(AE24&gt;AG24,M24,O24),"")</f>
        <v/>
      </c>
      <c r="AK24" s="3" t="str">
        <f t="array" ref="AK24">IFERROR(INDEX(B24:B27,MATCH(AJ24,A24:A27,0))&amp;"","")</f>
        <v/>
      </c>
    </row>
    <row r="25" ht="12.75" customHeight="1">
      <c r="A25" s="20" t="s">
        <v>24</v>
      </c>
      <c r="B25" s="32" t="s">
        <v>137</v>
      </c>
      <c r="C25" s="4">
        <f>IF(OR(A25="",B25=""),"",COUNTIFS(M24:M29,A25,AE24:AE29,"&gt;=0")+COUNTIFS(O24:O29,A25,AG24:AG29,"&gt;=0"))</f>
        <v>2</v>
      </c>
      <c r="D25" s="4">
        <f>IF(OR(C25="",C25=0),"",COUNTIF(AJ24:AJ29,A25))</f>
        <v>1</v>
      </c>
      <c r="E25" s="4">
        <f t="shared" si="15"/>
        <v>1</v>
      </c>
      <c r="F25" s="4">
        <f>IF(OR(C25="",C25=0),"",SUMIFS(AE24:AE29,M24:M29,A25)+SUMIFS(AG24:AG29,O24:O29,A25))</f>
        <v>2</v>
      </c>
      <c r="G25" s="4">
        <f>IF(OR(C25="",C25=0),"",SUMIFS(AG24:AG29,M24:M29,A25)+SUMIFS(AE24:AE29,O24:O29,A25))</f>
        <v>3</v>
      </c>
      <c r="H25" s="4">
        <f>IF(OR(C25="",C25=0),"",SUMIFS(AH24:AH29,M24:M29,A25)+SUMIFS(AI24:AI29,O24:O29,A25))</f>
        <v>97</v>
      </c>
      <c r="I25" s="4">
        <f>IF(OR(C25="",C25=0),"",SUMIFS(AI24:AI29,M24:M29,A25)+SUMIFS(AH24:AH29,O24:O29,A25))</f>
        <v>94</v>
      </c>
      <c r="J25" s="4">
        <f t="shared" si="16"/>
        <v>3</v>
      </c>
      <c r="K25" s="73" t="s">
        <v>86</v>
      </c>
      <c r="L25" s="7" t="s">
        <v>138</v>
      </c>
      <c r="M25" s="23" t="s">
        <v>24</v>
      </c>
      <c r="N25" s="23" t="s">
        <v>21</v>
      </c>
      <c r="O25" s="24" t="s">
        <v>27</v>
      </c>
      <c r="P25" s="25" t="str">
        <f t="array" ref="P25">IFERROR(IF(M25&lt;&gt;"",INDEX(B24:B27,MATCH(M25,A24:A27,0))&amp;"",""),"")</f>
        <v>Ly Tommingas</v>
      </c>
      <c r="Q25" s="25" t="str">
        <f t="array" ref="Q25">IFERROR(IF(O25&lt;&gt;"",INDEX(B24:B27,MATCH(O25,A24:A27,0))&amp;"",""),"")</f>
        <v>Getri Roosla</v>
      </c>
      <c r="R25" s="4" t="str">
        <f>IF(S25="",VLOOKUP(L25,Ajakava!D:G,4,FALSE),"")</f>
        <v/>
      </c>
      <c r="S25" s="74">
        <v>20.0</v>
      </c>
      <c r="T25" s="23" t="s">
        <v>23</v>
      </c>
      <c r="U25" s="75">
        <v>22.0</v>
      </c>
      <c r="V25" s="23"/>
      <c r="W25" s="74">
        <v>15.0</v>
      </c>
      <c r="X25" s="23" t="s">
        <v>23</v>
      </c>
      <c r="Y25" s="75">
        <v>21.0</v>
      </c>
      <c r="Z25" s="23"/>
      <c r="AA25" s="26"/>
      <c r="AB25" s="23" t="s">
        <v>23</v>
      </c>
      <c r="AC25" s="27"/>
      <c r="AD25" s="23"/>
      <c r="AE25" s="28">
        <f t="shared" si="17"/>
        <v>0</v>
      </c>
      <c r="AF25" s="29" t="s">
        <v>23</v>
      </c>
      <c r="AG25" s="30">
        <f t="shared" si="18"/>
        <v>2</v>
      </c>
      <c r="AH25" s="31">
        <f t="shared" si="19"/>
        <v>35</v>
      </c>
      <c r="AI25" s="31">
        <f t="shared" si="20"/>
        <v>43</v>
      </c>
      <c r="AJ25" s="31" t="str">
        <f t="shared" si="21"/>
        <v>C</v>
      </c>
      <c r="AK25" s="25" t="str">
        <f t="array" ref="AK25">IFERROR(INDEX(B24:B27,MATCH(AJ25,A24:A27,0))&amp;"","")</f>
        <v>Getri Roosla</v>
      </c>
    </row>
    <row r="26" ht="12.75" customHeight="1">
      <c r="A26" s="20" t="s">
        <v>27</v>
      </c>
      <c r="B26" s="32" t="s">
        <v>139</v>
      </c>
      <c r="C26" s="4">
        <f>IF(OR(A26="",B26=""),"",COUNTIFS(M24:M29,A26,AE24:AE29,"&gt;=0")+COUNTIFS(O24:O29,A26,AG24:AG29,"&gt;=0"))</f>
        <v>2</v>
      </c>
      <c r="D26" s="4">
        <f>IF(OR(C26="",C26=0),"",COUNTIF(AJ24:AJ29,A26))</f>
        <v>2</v>
      </c>
      <c r="E26" s="4">
        <f t="shared" si="15"/>
        <v>0</v>
      </c>
      <c r="F26" s="4">
        <f>IF(OR(C26="",C26=0),"",SUMIFS(AE24:AE29,M24:M29,A26)+SUMIFS(AG24:AG29,O24:O29,A26))</f>
        <v>4</v>
      </c>
      <c r="G26" s="4">
        <f>IF(OR(C26="",C26=0),"",SUMIFS(AG24:AG29,M24:M29,A26)+SUMIFS(AE24:AE29,O24:O29,A26))</f>
        <v>0</v>
      </c>
      <c r="H26" s="4">
        <f>IF(OR(C26="",C26=0),"",SUMIFS(AH24:AH29,M24:M29,A26)+SUMIFS(AI24:AI29,O24:O29,A26))</f>
        <v>86</v>
      </c>
      <c r="I26" s="4">
        <f>IF(OR(C26="",C26=0),"",SUMIFS(AI24:AI29,M24:M29,A26)+SUMIFS(AH24:AH29,O24:O29,A26))</f>
        <v>63</v>
      </c>
      <c r="J26" s="4">
        <f t="shared" si="16"/>
        <v>23</v>
      </c>
      <c r="K26" s="73" t="s">
        <v>85</v>
      </c>
      <c r="L26" s="7" t="s">
        <v>140</v>
      </c>
      <c r="M26" s="4" t="s">
        <v>18</v>
      </c>
      <c r="N26" s="4" t="s">
        <v>21</v>
      </c>
      <c r="O26" s="15" t="s">
        <v>27</v>
      </c>
      <c r="P26" s="3" t="str">
        <f t="array" ref="P26">IFERROR(IF(M26&lt;&gt;"",INDEX(B24:B27,MATCH(M26,A24:A27,0))&amp;"",""),"")</f>
        <v>Tiina Trofimova</v>
      </c>
      <c r="Q26" s="3" t="str">
        <f t="array" ref="Q26">IFERROR(IF(O26&lt;&gt;"",INDEX(B24:B27,MATCH(O26,A24:A27,0))&amp;"",""),"")</f>
        <v>Getri Roosla</v>
      </c>
      <c r="R26" s="4" t="str">
        <f>IF(S26="",VLOOKUP(L26,Ajakava!D:G,4,FALSE),"")</f>
        <v/>
      </c>
      <c r="S26" s="76">
        <v>8.0</v>
      </c>
      <c r="T26" s="4" t="s">
        <v>23</v>
      </c>
      <c r="U26" s="77">
        <v>21.0</v>
      </c>
      <c r="V26" s="4"/>
      <c r="W26" s="76">
        <v>20.0</v>
      </c>
      <c r="X26" s="4" t="s">
        <v>23</v>
      </c>
      <c r="Y26" s="77">
        <v>22.0</v>
      </c>
      <c r="Z26" s="4"/>
      <c r="AA26" s="20"/>
      <c r="AB26" s="4" t="s">
        <v>23</v>
      </c>
      <c r="AC26" s="33"/>
      <c r="AD26" s="4"/>
      <c r="AE26" s="34">
        <f t="shared" si="17"/>
        <v>0</v>
      </c>
      <c r="AF26" s="5" t="s">
        <v>23</v>
      </c>
      <c r="AG26" s="22">
        <f t="shared" si="18"/>
        <v>2</v>
      </c>
      <c r="AH26" s="19">
        <f t="shared" si="19"/>
        <v>28</v>
      </c>
      <c r="AI26" s="19">
        <f t="shared" si="20"/>
        <v>43</v>
      </c>
      <c r="AJ26" s="19" t="str">
        <f t="shared" si="21"/>
        <v>C</v>
      </c>
      <c r="AK26" s="3" t="str">
        <f t="array" ref="AK26">IFERROR(INDEX(B24:B27,MATCH(AJ26,A24:A27,0))&amp;"","")</f>
        <v>Getri Roosla</v>
      </c>
    </row>
    <row r="27" ht="12.75" customHeight="1">
      <c r="A27" s="35" t="s">
        <v>22</v>
      </c>
      <c r="B27" s="46"/>
      <c r="C27" s="37" t="str">
        <f>IF(OR(A27="",B27=""),"",COUNTIFS(M24:M29,A27,AE24:AE29,"&gt;=0")+COUNTIFS(O24:O29,A27,AG24:AG29,"&gt;=0"))</f>
        <v/>
      </c>
      <c r="D27" s="37" t="str">
        <f>IF(OR(C27="",C27=0),"",COUNTIF(AJ24:AJ29,A27))</f>
        <v/>
      </c>
      <c r="E27" s="37" t="str">
        <f t="shared" si="15"/>
        <v/>
      </c>
      <c r="F27" s="37" t="str">
        <f>IF(OR(C27="",C27=0),"",SUMIFS(AE24:AE29,M24:M29,A27)+SUMIFS(AG24:AG29,O24:O29,A27))</f>
        <v/>
      </c>
      <c r="G27" s="37" t="str">
        <f>IF(OR(C27="",C27=0),"",SUMIFS(AG24:AG29,M24:M29,A27)+SUMIFS(AE24:AE29,O24:O29,A27))</f>
        <v/>
      </c>
      <c r="H27" s="37" t="str">
        <f>IF(OR(C27="",C27=0),"",SUMIFS(AH24:AH29,M24:M29,A27)+SUMIFS(AI24:AI29,O24:O29,A27))</f>
        <v/>
      </c>
      <c r="I27" s="37" t="str">
        <f>IF(OR(C27="",C27=0),"",SUMIFS(AI24:AI29,M24:M29,A27)+SUMIFS(AH24:AH29,O24:O29,A27))</f>
        <v/>
      </c>
      <c r="J27" s="37">
        <f t="shared" si="16"/>
        <v>0</v>
      </c>
      <c r="K27" s="38"/>
      <c r="L27" s="7" t="s">
        <v>141</v>
      </c>
      <c r="M27" s="23" t="s">
        <v>24</v>
      </c>
      <c r="N27" s="23" t="s">
        <v>21</v>
      </c>
      <c r="O27" s="24" t="s">
        <v>22</v>
      </c>
      <c r="P27" s="25" t="str">
        <f t="array" ref="P27">IFERROR(IF(M27&lt;&gt;"",INDEX(B24:B27,MATCH(M27,A24:A27,0))&amp;"",""),"")</f>
        <v>Ly Tommingas</v>
      </c>
      <c r="Q27" s="25" t="str">
        <f t="array" ref="Q27">IFERROR(IF(O27&lt;&gt;"",INDEX(B24:B27,MATCH(O27,A24:A27,0))&amp;"",""),"")</f>
        <v/>
      </c>
      <c r="R27" s="4" t="str">
        <f>IF(S27="",VLOOKUP(L27,Ajakava!D:G,4,FALSE),"")</f>
        <v>#N/A</v>
      </c>
      <c r="S27" s="26"/>
      <c r="T27" s="23" t="s">
        <v>23</v>
      </c>
      <c r="U27" s="27"/>
      <c r="V27" s="23"/>
      <c r="W27" s="26"/>
      <c r="X27" s="23" t="s">
        <v>23</v>
      </c>
      <c r="Y27" s="27"/>
      <c r="Z27" s="23"/>
      <c r="AA27" s="26"/>
      <c r="AB27" s="23" t="s">
        <v>23</v>
      </c>
      <c r="AC27" s="27"/>
      <c r="AD27" s="23"/>
      <c r="AE27" s="28" t="str">
        <f t="shared" si="17"/>
        <v/>
      </c>
      <c r="AF27" s="29" t="s">
        <v>23</v>
      </c>
      <c r="AG27" s="30" t="str">
        <f t="shared" si="18"/>
        <v/>
      </c>
      <c r="AH27" s="31" t="str">
        <f t="shared" si="19"/>
        <v/>
      </c>
      <c r="AI27" s="31" t="str">
        <f t="shared" si="20"/>
        <v/>
      </c>
      <c r="AJ27" s="31" t="str">
        <f t="shared" si="21"/>
        <v/>
      </c>
      <c r="AK27" s="25" t="str">
        <f t="array" ref="AK27">IFERROR(INDEX(B24:B27,MATCH(AJ27,A24:A27,0))&amp;"","")</f>
        <v/>
      </c>
    </row>
    <row r="28" ht="12.75" customHeight="1">
      <c r="A28" s="4"/>
      <c r="B28" s="3"/>
      <c r="C28" s="4"/>
      <c r="D28" s="4"/>
      <c r="E28" s="4"/>
      <c r="F28" s="4" t="str">
        <f>IF(OR(C28="",C28=0),"",SUMIFS(AE24:AE33,M24:M33,A28)+SUMIFS(AG24:AG33,O24:O33,A28))</f>
        <v/>
      </c>
      <c r="G28" s="4" t="str">
        <f>IF(OR(C28="",C28=0),"",SUMIFS(AG24:AG33,M24:M33,A28)+SUMIFS(AE24:AE33,O24:O33,A28))</f>
        <v/>
      </c>
      <c r="H28" s="4"/>
      <c r="I28" s="4"/>
      <c r="J28" s="4"/>
      <c r="K28" s="5"/>
      <c r="L28" s="7" t="s">
        <v>142</v>
      </c>
      <c r="M28" s="4" t="s">
        <v>18</v>
      </c>
      <c r="N28" s="4" t="s">
        <v>21</v>
      </c>
      <c r="O28" s="15" t="s">
        <v>24</v>
      </c>
      <c r="P28" s="3" t="str">
        <f t="array" ref="P28">IFERROR(IF(M28&lt;&gt;"",INDEX(B24:B27,MATCH(M28,A24:A27,0))&amp;"",""),"")</f>
        <v>Tiina Trofimova</v>
      </c>
      <c r="Q28" s="3" t="str">
        <f t="array" ref="Q28">IFERROR(IF(O28&lt;&gt;"",INDEX(B24:B27,MATCH(O28,A24:A27,0))&amp;"",""),"")</f>
        <v>Ly Tommingas</v>
      </c>
      <c r="R28" s="4" t="str">
        <f>IF(S28="",VLOOKUP(L28,Ajakava!D:G,4,FALSE),"")</f>
        <v/>
      </c>
      <c r="S28" s="76">
        <v>22.0</v>
      </c>
      <c r="T28" s="4" t="s">
        <v>23</v>
      </c>
      <c r="U28" s="77">
        <v>20.0</v>
      </c>
      <c r="V28" s="4"/>
      <c r="W28" s="76">
        <v>15.0</v>
      </c>
      <c r="X28" s="4" t="s">
        <v>23</v>
      </c>
      <c r="Y28" s="77">
        <v>21.0</v>
      </c>
      <c r="Z28" s="4"/>
      <c r="AA28" s="76">
        <v>14.0</v>
      </c>
      <c r="AB28" s="4" t="s">
        <v>23</v>
      </c>
      <c r="AC28" s="77">
        <v>21.0</v>
      </c>
      <c r="AD28" s="4"/>
      <c r="AE28" s="34">
        <f t="shared" si="17"/>
        <v>1</v>
      </c>
      <c r="AF28" s="5" t="s">
        <v>23</v>
      </c>
      <c r="AG28" s="22">
        <f t="shared" si="18"/>
        <v>2</v>
      </c>
      <c r="AH28" s="19">
        <f t="shared" si="19"/>
        <v>51</v>
      </c>
      <c r="AI28" s="19">
        <f t="shared" si="20"/>
        <v>62</v>
      </c>
      <c r="AJ28" s="19" t="str">
        <f t="shared" si="21"/>
        <v>B</v>
      </c>
      <c r="AK28" s="3" t="str">
        <f t="array" ref="AK28">IFERROR(INDEX(B24:B27,MATCH(AJ28,A24:A27,0))&amp;"","")</f>
        <v>Ly Tommingas</v>
      </c>
    </row>
    <row r="29" ht="12.75" customHeight="1">
      <c r="A29" s="4"/>
      <c r="B29" s="3"/>
      <c r="C29" s="4"/>
      <c r="D29" s="4"/>
      <c r="E29" s="4"/>
      <c r="F29" s="4"/>
      <c r="G29" s="4"/>
      <c r="H29" s="4"/>
      <c r="I29" s="4"/>
      <c r="J29" s="4"/>
      <c r="K29" s="5"/>
      <c r="L29" s="7" t="s">
        <v>143</v>
      </c>
      <c r="M29" s="23" t="s">
        <v>27</v>
      </c>
      <c r="N29" s="23" t="s">
        <v>21</v>
      </c>
      <c r="O29" s="24" t="s">
        <v>22</v>
      </c>
      <c r="P29" s="25" t="str">
        <f t="array" ref="P29">IFERROR(IF(M29&lt;&gt;"",INDEX(B24:B27,MATCH(M29,A24:A27,0))&amp;"",""),"")</f>
        <v>Getri Roosla</v>
      </c>
      <c r="Q29" s="25" t="str">
        <f t="array" ref="Q29">IFERROR(IF(O29&lt;&gt;"",INDEX(B24:B27,MATCH(O29,A24:A27,0))&amp;"",""),"")</f>
        <v/>
      </c>
      <c r="R29" s="4" t="str">
        <f>IF(S29="",VLOOKUP(L29,Ajakava!D:G,4,FALSE),"")</f>
        <v>#N/A</v>
      </c>
      <c r="S29" s="39"/>
      <c r="T29" s="40" t="s">
        <v>23</v>
      </c>
      <c r="U29" s="41"/>
      <c r="V29" s="23"/>
      <c r="W29" s="39"/>
      <c r="X29" s="40" t="s">
        <v>23</v>
      </c>
      <c r="Y29" s="41"/>
      <c r="Z29" s="23"/>
      <c r="AA29" s="39"/>
      <c r="AB29" s="40" t="s">
        <v>23</v>
      </c>
      <c r="AC29" s="41"/>
      <c r="AD29" s="23"/>
      <c r="AE29" s="42" t="str">
        <f t="shared" si="17"/>
        <v/>
      </c>
      <c r="AF29" s="43" t="s">
        <v>23</v>
      </c>
      <c r="AG29" s="44" t="str">
        <f t="shared" si="18"/>
        <v/>
      </c>
      <c r="AH29" s="31" t="str">
        <f t="shared" si="19"/>
        <v/>
      </c>
      <c r="AI29" s="31" t="str">
        <f t="shared" si="20"/>
        <v/>
      </c>
      <c r="AJ29" s="31" t="str">
        <f t="shared" si="21"/>
        <v/>
      </c>
      <c r="AK29" s="25" t="str">
        <f t="array" ref="AK29">IFERROR(INDEX(B24:B27,MATCH(AJ29,A24:A27,0))&amp;"","")</f>
        <v/>
      </c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5" t="s">
        <v>12</v>
      </c>
      <c r="U35" s="1"/>
      <c r="V35" s="1"/>
      <c r="W35" s="1"/>
      <c r="X35" s="5" t="s">
        <v>13</v>
      </c>
      <c r="Y35" s="1"/>
      <c r="Z35" s="1"/>
      <c r="AA35" s="1"/>
      <c r="AB35" s="5" t="s">
        <v>14</v>
      </c>
      <c r="AC35" s="1"/>
      <c r="AD35" s="1"/>
      <c r="AE35" s="1"/>
      <c r="AF35" s="1"/>
      <c r="AG35" s="1"/>
      <c r="AH35" s="1"/>
      <c r="AI35" s="1"/>
      <c r="AJ35" s="1"/>
      <c r="AK35" s="1"/>
    </row>
    <row r="36" ht="12.75" customHeight="1">
      <c r="A36" s="1"/>
      <c r="B36" s="47" t="s">
        <v>53</v>
      </c>
      <c r="C36" s="48" t="str">
        <f t="array" ref="C36">IFERROR(IF(B36&lt;&gt;"",INDEX(B6:B9,MATCH(RIGHT(B36,1),K6:K9,0))&amp;"",""),"")</f>
        <v>Janete Tiits</v>
      </c>
      <c r="D36" s="49"/>
      <c r="E36" s="49"/>
      <c r="F36" s="1"/>
      <c r="G36" s="1"/>
      <c r="H36" s="1"/>
      <c r="I36" s="1"/>
      <c r="J36" s="1"/>
      <c r="K36" s="50" t="s">
        <v>54</v>
      </c>
      <c r="L36" s="1" t="s">
        <v>144</v>
      </c>
      <c r="M36" s="51" t="s">
        <v>56</v>
      </c>
      <c r="N36" s="51" t="s">
        <v>21</v>
      </c>
      <c r="O36" s="51" t="s">
        <v>57</v>
      </c>
      <c r="P36" s="52" t="str">
        <f>B38</f>
        <v>Lenna Mette Kadarpik</v>
      </c>
      <c r="Q36" s="52" t="str">
        <f>B39</f>
        <v>Getri Roosla</v>
      </c>
      <c r="R36" s="4" t="str">
        <f>IF(S36="",VLOOKUP(L36,Ajakava!D:G,4,FALSE),"")</f>
        <v/>
      </c>
      <c r="S36" s="78">
        <v>18.0</v>
      </c>
      <c r="T36" s="13" t="s">
        <v>23</v>
      </c>
      <c r="U36" s="79">
        <v>21.0</v>
      </c>
      <c r="V36" s="1"/>
      <c r="W36" s="78">
        <v>21.0</v>
      </c>
      <c r="X36" s="13" t="s">
        <v>23</v>
      </c>
      <c r="Y36" s="79">
        <v>16.0</v>
      </c>
      <c r="Z36" s="1"/>
      <c r="AA36" s="78">
        <v>22.0</v>
      </c>
      <c r="AB36" s="13" t="s">
        <v>23</v>
      </c>
      <c r="AC36" s="79">
        <v>20.0</v>
      </c>
      <c r="AD36" s="1"/>
      <c r="AE36" s="1"/>
      <c r="AF36" s="1"/>
      <c r="AG36" s="1"/>
      <c r="AH36" s="1"/>
      <c r="AI36" s="1"/>
      <c r="AJ36" s="1"/>
      <c r="AK36" s="1"/>
    </row>
    <row r="37" ht="12.75" customHeight="1">
      <c r="A37" s="1"/>
      <c r="B37" s="1"/>
      <c r="C37" s="55"/>
      <c r="D37" s="1"/>
      <c r="E37" s="54">
        <v>1.0</v>
      </c>
      <c r="F37" s="56" t="str">
        <f>IF(F38&lt;&gt;"",IF(F38=0,C36,C38),"")</f>
        <v>Janete Tiits</v>
      </c>
      <c r="G37" s="49"/>
      <c r="H37" s="49"/>
      <c r="I37" s="1"/>
      <c r="J37" s="1"/>
      <c r="K37" s="1"/>
      <c r="L37" s="1" t="s">
        <v>145</v>
      </c>
      <c r="M37" s="51" t="s">
        <v>59</v>
      </c>
      <c r="N37" s="51" t="s">
        <v>21</v>
      </c>
      <c r="O37" s="51" t="s">
        <v>60</v>
      </c>
      <c r="P37" s="52" t="str">
        <f>B40</f>
        <v>Ly Tommingas</v>
      </c>
      <c r="Q37" s="52" t="str">
        <f>B41</f>
        <v>Piret Loorits</v>
      </c>
      <c r="R37" s="4" t="str">
        <f>IF(S37="",VLOOKUP(L37,Ajakava!D:G,4,FALSE),"")</f>
        <v/>
      </c>
      <c r="S37" s="80">
        <v>19.0</v>
      </c>
      <c r="T37" s="23" t="s">
        <v>23</v>
      </c>
      <c r="U37" s="81">
        <v>21.0</v>
      </c>
      <c r="V37" s="1"/>
      <c r="W37" s="80">
        <v>18.0</v>
      </c>
      <c r="X37" s="23" t="s">
        <v>23</v>
      </c>
      <c r="Y37" s="81">
        <v>21.0</v>
      </c>
      <c r="Z37" s="1"/>
      <c r="AA37" s="57"/>
      <c r="AB37" s="23" t="s">
        <v>23</v>
      </c>
      <c r="AC37" s="58"/>
      <c r="AD37" s="1"/>
      <c r="AE37" s="1"/>
      <c r="AF37" s="1"/>
      <c r="AG37" s="1"/>
      <c r="AH37" s="1"/>
      <c r="AI37" s="1"/>
      <c r="AJ37" s="1"/>
      <c r="AK37" s="1"/>
    </row>
    <row r="38" ht="12.75" customHeight="1">
      <c r="A38" s="59" t="s">
        <v>56</v>
      </c>
      <c r="B38" s="54" t="str">
        <f t="array" ref="B38">IFERROR(IF(A38&lt;&gt;"",INDEX(B15:B18,MATCH(RIGHT(A38,2),K15:K18,0))&amp;"",""),"")</f>
        <v>Lenna Mette Kadarpik</v>
      </c>
      <c r="C38" s="56" t="str">
        <f>IF(C39&lt;&gt;"",IF(C39=0,B38,B39),"")</f>
        <v>Lenna Mette Kadarpik</v>
      </c>
      <c r="D38" s="49"/>
      <c r="E38" s="60"/>
      <c r="F38" s="82">
        <v>0.0</v>
      </c>
      <c r="G38" s="62"/>
      <c r="H38" s="54"/>
      <c r="I38" s="1"/>
      <c r="J38" s="1"/>
      <c r="K38" s="1"/>
      <c r="L38" s="1"/>
      <c r="M38" s="51"/>
      <c r="N38" s="51"/>
      <c r="O38" s="51"/>
      <c r="P38" s="1"/>
      <c r="Q38" s="1"/>
      <c r="R38" s="4"/>
      <c r="S38" s="57"/>
      <c r="T38" s="4" t="s">
        <v>23</v>
      </c>
      <c r="U38" s="58"/>
      <c r="V38" s="1"/>
      <c r="W38" s="57"/>
      <c r="X38" s="4" t="s">
        <v>23</v>
      </c>
      <c r="Y38" s="58"/>
      <c r="Z38" s="1"/>
      <c r="AA38" s="57"/>
      <c r="AB38" s="4" t="s">
        <v>23</v>
      </c>
      <c r="AC38" s="58"/>
      <c r="AD38" s="1"/>
      <c r="AE38" s="1"/>
      <c r="AF38" s="1"/>
      <c r="AG38" s="1"/>
      <c r="AH38" s="1"/>
      <c r="AI38" s="1"/>
      <c r="AJ38" s="1"/>
      <c r="AK38" s="1"/>
    </row>
    <row r="39" ht="12.75" customHeight="1">
      <c r="A39" s="63" t="s">
        <v>61</v>
      </c>
      <c r="B39" s="60" t="str">
        <f t="array" ref="B39">IFERROR(IF(A39&lt;&gt;"",INDEX(B24:B27,MATCH(RIGHT(A39,1),K24:K27,0))&amp;"",""),"")</f>
        <v>Getri Roosla</v>
      </c>
      <c r="C39" s="82">
        <v>0.0</v>
      </c>
      <c r="D39" s="62"/>
      <c r="E39" s="62"/>
      <c r="F39" s="55"/>
      <c r="G39" s="1"/>
      <c r="H39" s="58"/>
      <c r="I39" s="56" t="str">
        <f>IF(I41&lt;&gt;"",IF(I41=0,F37,F41),"")</f>
        <v>Janete Tiits</v>
      </c>
      <c r="J39" s="49"/>
      <c r="K39" s="49"/>
      <c r="L39" s="1" t="s">
        <v>146</v>
      </c>
      <c r="M39" s="51" t="s">
        <v>63</v>
      </c>
      <c r="N39" s="51"/>
      <c r="O39" s="51"/>
      <c r="P39" s="52" t="str">
        <f>F49</f>
        <v>Getri Roosla</v>
      </c>
      <c r="Q39" s="52" t="str">
        <f>F51</f>
        <v>Ly Tommingas</v>
      </c>
      <c r="R39" s="4" t="str">
        <f>IF(S39="",VLOOKUP(L39,Ajakava!D:G,4,FALSE),"")</f>
        <v/>
      </c>
      <c r="S39" s="80">
        <v>21.0</v>
      </c>
      <c r="T39" s="23" t="s">
        <v>23</v>
      </c>
      <c r="U39" s="81">
        <v>19.0</v>
      </c>
      <c r="V39" s="1"/>
      <c r="W39" s="80">
        <v>21.0</v>
      </c>
      <c r="X39" s="23" t="s">
        <v>23</v>
      </c>
      <c r="Y39" s="81">
        <v>19.0</v>
      </c>
      <c r="Z39" s="1"/>
      <c r="AA39" s="57"/>
      <c r="AB39" s="23" t="s">
        <v>23</v>
      </c>
      <c r="AC39" s="58"/>
      <c r="AD39" s="1"/>
      <c r="AE39" s="1"/>
      <c r="AF39" s="1"/>
      <c r="AG39" s="1"/>
      <c r="AH39" s="1"/>
      <c r="AI39" s="1"/>
      <c r="AJ39" s="1"/>
      <c r="AK39" s="1"/>
    </row>
    <row r="40" ht="12.75" customHeight="1">
      <c r="A40" s="59" t="s">
        <v>59</v>
      </c>
      <c r="B40" s="54" t="str">
        <f t="array" ref="B40">IFERROR(IF(A40&lt;&gt;"",INDEX(B24:B27,MATCH(RIGHT(A40,2),K24:K27,0))&amp;"",""),"")</f>
        <v>Ly Tommingas</v>
      </c>
      <c r="C40" s="56" t="str">
        <f>IF(C41&lt;&gt;"",IF(C41=0,B40,B41),"")</f>
        <v>Piret Loorits</v>
      </c>
      <c r="D40" s="49"/>
      <c r="E40" s="49"/>
      <c r="F40" s="55"/>
      <c r="G40" s="1"/>
      <c r="H40" s="58"/>
      <c r="I40" s="64"/>
      <c r="J40" s="62"/>
      <c r="K40" s="62"/>
      <c r="L40" s="1"/>
      <c r="M40" s="51"/>
      <c r="N40" s="51"/>
      <c r="O40" s="51"/>
      <c r="P40" s="1"/>
      <c r="Q40" s="1"/>
      <c r="R40" s="4"/>
      <c r="S40" s="57"/>
      <c r="T40" s="4" t="s">
        <v>23</v>
      </c>
      <c r="U40" s="58"/>
      <c r="V40" s="1"/>
      <c r="W40" s="57"/>
      <c r="X40" s="4" t="s">
        <v>23</v>
      </c>
      <c r="Y40" s="58"/>
      <c r="Z40" s="1"/>
      <c r="AA40" s="57"/>
      <c r="AB40" s="4" t="s">
        <v>23</v>
      </c>
      <c r="AC40" s="58"/>
      <c r="AD40" s="1"/>
      <c r="AE40" s="1"/>
      <c r="AF40" s="1"/>
      <c r="AG40" s="1"/>
      <c r="AH40" s="1"/>
      <c r="AI40" s="1"/>
      <c r="AJ40" s="1"/>
      <c r="AK40" s="1"/>
    </row>
    <row r="41" ht="12.75" customHeight="1">
      <c r="A41" s="63" t="s">
        <v>60</v>
      </c>
      <c r="B41" s="60" t="str">
        <f t="array" ref="B41">IFERROR(IF(A41&lt;&gt;"",INDEX(B6:B9,MATCH(RIGHT(A41,2),K6:K9,0))&amp;"",""),"")</f>
        <v>Piret Loorits</v>
      </c>
      <c r="C41" s="82">
        <v>1.0</v>
      </c>
      <c r="D41" s="62"/>
      <c r="E41" s="54">
        <v>2.0</v>
      </c>
      <c r="F41" s="56" t="str">
        <f>IF(F42&lt;&gt;"",IF(F42=0,C40,C42),"")</f>
        <v>Evaliisa Poola</v>
      </c>
      <c r="G41" s="49"/>
      <c r="H41" s="60"/>
      <c r="I41" s="83">
        <v>0.0</v>
      </c>
      <c r="J41" s="1"/>
      <c r="K41" s="1"/>
      <c r="L41" s="1" t="s">
        <v>147</v>
      </c>
      <c r="M41" s="51" t="s">
        <v>53</v>
      </c>
      <c r="N41" s="51" t="s">
        <v>21</v>
      </c>
      <c r="O41" s="51" t="s">
        <v>65</v>
      </c>
      <c r="P41" s="52" t="str">
        <f>C36</f>
        <v>Janete Tiits</v>
      </c>
      <c r="Q41" s="52" t="str">
        <f>C38</f>
        <v>Lenna Mette Kadarpik</v>
      </c>
      <c r="R41" s="4" t="str">
        <f>IF(S41="",VLOOKUP(L41,Ajakava!D:G,4,FALSE),"")</f>
        <v/>
      </c>
      <c r="S41" s="80">
        <v>21.0</v>
      </c>
      <c r="T41" s="23" t="s">
        <v>23</v>
      </c>
      <c r="U41" s="81">
        <v>10.0</v>
      </c>
      <c r="V41" s="1"/>
      <c r="W41" s="80">
        <v>21.0</v>
      </c>
      <c r="X41" s="23" t="s">
        <v>23</v>
      </c>
      <c r="Y41" s="81">
        <v>18.0</v>
      </c>
      <c r="Z41" s="1"/>
      <c r="AA41" s="57"/>
      <c r="AB41" s="23" t="s">
        <v>23</v>
      </c>
      <c r="AC41" s="58"/>
      <c r="AD41" s="1"/>
      <c r="AE41" s="1"/>
      <c r="AF41" s="1"/>
      <c r="AG41" s="1"/>
      <c r="AH41" s="1"/>
      <c r="AI41" s="1"/>
      <c r="AJ41" s="1"/>
      <c r="AK41" s="1"/>
    </row>
    <row r="42" ht="12.75" customHeight="1">
      <c r="A42" s="1"/>
      <c r="B42" s="47" t="s">
        <v>66</v>
      </c>
      <c r="C42" s="55" t="str">
        <f t="array" ref="C42">IFERROR(IF(B42&lt;&gt;"",INDEX(B15:B18,MATCH(RIGHT(B42,1),K15:K18,0))&amp;"",""),"")</f>
        <v>Evaliisa Poola</v>
      </c>
      <c r="D42" s="1"/>
      <c r="E42" s="60"/>
      <c r="F42" s="82">
        <v>1.0</v>
      </c>
      <c r="G42" s="62"/>
      <c r="H42" s="62"/>
      <c r="I42" s="55"/>
      <c r="J42" s="1"/>
      <c r="K42" s="1"/>
      <c r="L42" s="1" t="s">
        <v>148</v>
      </c>
      <c r="M42" s="51" t="s">
        <v>66</v>
      </c>
      <c r="N42" s="51" t="s">
        <v>21</v>
      </c>
      <c r="O42" s="51" t="s">
        <v>68</v>
      </c>
      <c r="P42" s="52" t="str">
        <f>C42</f>
        <v>Evaliisa Poola</v>
      </c>
      <c r="Q42" s="52" t="str">
        <f>C40</f>
        <v>Piret Loorits</v>
      </c>
      <c r="R42" s="4" t="str">
        <f>IF(S42="",VLOOKUP(L42,Ajakava!D:G,4,FALSE),"")</f>
        <v/>
      </c>
      <c r="S42" s="80">
        <v>21.0</v>
      </c>
      <c r="T42" s="4" t="s">
        <v>23</v>
      </c>
      <c r="U42" s="81">
        <v>12.0</v>
      </c>
      <c r="V42" s="1"/>
      <c r="W42" s="80">
        <v>21.0</v>
      </c>
      <c r="X42" s="4" t="s">
        <v>23</v>
      </c>
      <c r="Y42" s="81">
        <v>8.0</v>
      </c>
      <c r="Z42" s="1"/>
      <c r="AA42" s="57"/>
      <c r="AB42" s="4" t="s">
        <v>23</v>
      </c>
      <c r="AC42" s="58"/>
      <c r="AD42" s="1"/>
      <c r="AE42" s="1"/>
      <c r="AF42" s="1"/>
      <c r="AG42" s="1"/>
      <c r="AH42" s="1"/>
      <c r="AI42" s="1"/>
      <c r="AJ42" s="1"/>
      <c r="AK42" s="1"/>
    </row>
    <row r="43" ht="12.75" customHeight="1">
      <c r="A43" s="1"/>
      <c r="B43" s="47"/>
      <c r="C43" s="66"/>
      <c r="D43" s="62"/>
      <c r="E43" s="62"/>
      <c r="F43" s="55"/>
      <c r="G43" s="1"/>
      <c r="H43" s="1"/>
      <c r="I43" s="55"/>
      <c r="J43" s="1"/>
      <c r="K43" s="50" t="s">
        <v>69</v>
      </c>
      <c r="L43" s="1"/>
      <c r="M43" s="51"/>
      <c r="N43" s="51"/>
      <c r="O43" s="51"/>
      <c r="P43" s="1"/>
      <c r="Q43" s="1"/>
      <c r="R43" s="4"/>
      <c r="S43" s="57"/>
      <c r="T43" s="23" t="s">
        <v>23</v>
      </c>
      <c r="U43" s="58"/>
      <c r="V43" s="1"/>
      <c r="W43" s="57"/>
      <c r="X43" s="23" t="s">
        <v>23</v>
      </c>
      <c r="Y43" s="58"/>
      <c r="Z43" s="1"/>
      <c r="AA43" s="57"/>
      <c r="AB43" s="23" t="s">
        <v>23</v>
      </c>
      <c r="AC43" s="58"/>
      <c r="AD43" s="1"/>
      <c r="AE43" s="1"/>
      <c r="AF43" s="1"/>
      <c r="AG43" s="1"/>
      <c r="AH43" s="1"/>
      <c r="AI43" s="1"/>
      <c r="AJ43" s="1"/>
      <c r="AK43" s="1"/>
    </row>
    <row r="44" ht="12.75" customHeight="1">
      <c r="A44" s="1"/>
      <c r="B44" s="1"/>
      <c r="C44" s="1"/>
      <c r="D44" s="1"/>
      <c r="E44" s="1">
        <v>-1.0</v>
      </c>
      <c r="F44" s="48" t="str">
        <f>IF(F38&lt;&gt;"",IF(F38=0,C38,C36),"")</f>
        <v>Lenna Mette Kadarpik</v>
      </c>
      <c r="G44" s="49"/>
      <c r="H44" s="49"/>
      <c r="I44" s="55"/>
      <c r="J44" s="1"/>
      <c r="K44" s="1"/>
      <c r="L44" s="1" t="s">
        <v>149</v>
      </c>
      <c r="M44" s="51" t="s">
        <v>71</v>
      </c>
      <c r="N44" s="51"/>
      <c r="O44" s="51"/>
      <c r="P44" s="52" t="str">
        <f>F44</f>
        <v>Lenna Mette Kadarpik</v>
      </c>
      <c r="Q44" s="52" t="str">
        <f>F46</f>
        <v>Piret Loorits</v>
      </c>
      <c r="R44" s="4" t="str">
        <f>IF(S44="",VLOOKUP(L44,Ajakava!D:G,4,FALSE),"")</f>
        <v/>
      </c>
      <c r="S44" s="80">
        <v>16.0</v>
      </c>
      <c r="T44" s="4" t="s">
        <v>23</v>
      </c>
      <c r="U44" s="81">
        <v>21.0</v>
      </c>
      <c r="V44" s="1"/>
      <c r="W44" s="80">
        <v>19.0</v>
      </c>
      <c r="X44" s="4" t="s">
        <v>23</v>
      </c>
      <c r="Y44" s="81">
        <v>21.0</v>
      </c>
      <c r="Z44" s="1"/>
      <c r="AA44" s="57"/>
      <c r="AB44" s="4" t="s">
        <v>23</v>
      </c>
      <c r="AC44" s="58"/>
      <c r="AD44" s="1"/>
      <c r="AE44" s="1"/>
      <c r="AF44" s="1"/>
      <c r="AG44" s="1"/>
      <c r="AH44" s="1"/>
      <c r="AI44" s="1"/>
      <c r="AJ44" s="1"/>
      <c r="AK44" s="1"/>
    </row>
    <row r="45" ht="12.75" customHeight="1">
      <c r="A45" s="1"/>
      <c r="B45" s="1"/>
      <c r="C45" s="1"/>
      <c r="D45" s="1"/>
      <c r="E45" s="1"/>
      <c r="F45" s="66"/>
      <c r="G45" s="62"/>
      <c r="H45" s="54"/>
      <c r="I45" s="56" t="str">
        <f>IF(I46&lt;&gt;"",IF(I46=0,F44,F46),"")</f>
        <v>Piret Loorits</v>
      </c>
      <c r="J45" s="49"/>
      <c r="K45" s="49"/>
      <c r="L45" s="1"/>
      <c r="M45" s="51"/>
      <c r="N45" s="51"/>
      <c r="O45" s="51"/>
      <c r="P45" s="1"/>
      <c r="Q45" s="1"/>
      <c r="R45" s="4"/>
      <c r="S45" s="57"/>
      <c r="T45" s="23" t="s">
        <v>23</v>
      </c>
      <c r="U45" s="58"/>
      <c r="V45" s="1"/>
      <c r="W45" s="57"/>
      <c r="X45" s="23" t="s">
        <v>23</v>
      </c>
      <c r="Y45" s="58"/>
      <c r="Z45" s="1"/>
      <c r="AA45" s="57"/>
      <c r="AB45" s="23" t="s">
        <v>23</v>
      </c>
      <c r="AC45" s="58"/>
      <c r="AD45" s="1"/>
      <c r="AE45" s="1"/>
      <c r="AF45" s="1"/>
      <c r="AG45" s="1"/>
      <c r="AH45" s="1"/>
      <c r="AI45" s="1"/>
      <c r="AJ45" s="1"/>
      <c r="AK45" s="1"/>
    </row>
    <row r="46" ht="12.75" customHeight="1">
      <c r="A46" s="1"/>
      <c r="B46" s="1"/>
      <c r="C46" s="1"/>
      <c r="D46" s="1"/>
      <c r="E46" s="1">
        <v>-2.0</v>
      </c>
      <c r="F46" s="48" t="str">
        <f>IF(F42&lt;&gt;"",IF(F42=0,C42,C40),"")</f>
        <v>Piret Loorits</v>
      </c>
      <c r="G46" s="49"/>
      <c r="H46" s="60"/>
      <c r="I46" s="82">
        <v>1.0</v>
      </c>
      <c r="J46" s="62"/>
      <c r="K46" s="62"/>
      <c r="L46" s="1" t="s">
        <v>150</v>
      </c>
      <c r="M46" s="51" t="s">
        <v>73</v>
      </c>
      <c r="N46" s="51"/>
      <c r="O46" s="51"/>
      <c r="P46" s="52" t="str">
        <f>F37</f>
        <v>Janete Tiits</v>
      </c>
      <c r="Q46" s="52" t="str">
        <f>F41</f>
        <v>Evaliisa Poola</v>
      </c>
      <c r="R46" s="4" t="str">
        <f>IF(S46="",VLOOKUP(L46,Ajakava!D:G,4,FALSE),"")</f>
        <v/>
      </c>
      <c r="S46" s="84">
        <v>21.0</v>
      </c>
      <c r="T46" s="37" t="s">
        <v>23</v>
      </c>
      <c r="U46" s="85">
        <v>7.0</v>
      </c>
      <c r="V46" s="1"/>
      <c r="W46" s="84">
        <v>21.0</v>
      </c>
      <c r="X46" s="37" t="s">
        <v>23</v>
      </c>
      <c r="Y46" s="85">
        <v>17.0</v>
      </c>
      <c r="Z46" s="1"/>
      <c r="AA46" s="67"/>
      <c r="AB46" s="37" t="s">
        <v>23</v>
      </c>
      <c r="AC46" s="60"/>
      <c r="AD46" s="1"/>
      <c r="AE46" s="1"/>
      <c r="AF46" s="1"/>
      <c r="AG46" s="1"/>
      <c r="AH46" s="1"/>
      <c r="AI46" s="1"/>
      <c r="AJ46" s="1"/>
      <c r="AK46" s="1"/>
    </row>
    <row r="47" ht="12.75" customHeight="1">
      <c r="A47" s="1"/>
      <c r="B47" s="1"/>
      <c r="C47" s="1"/>
      <c r="D47" s="1"/>
      <c r="E47" s="1"/>
      <c r="F47" s="66"/>
      <c r="G47" s="62"/>
      <c r="H47" s="62"/>
      <c r="I47" s="55"/>
      <c r="J47" s="1"/>
      <c r="K47" s="1"/>
      <c r="L47" s="1"/>
      <c r="M47" s="51"/>
      <c r="N47" s="51"/>
      <c r="O47" s="5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ht="12.75" customHeight="1">
      <c r="A48" s="1"/>
      <c r="B48" s="1"/>
      <c r="C48" s="1"/>
      <c r="D48" s="1"/>
      <c r="E48" s="1"/>
      <c r="F48" s="55"/>
      <c r="G48" s="1"/>
      <c r="H48" s="1"/>
      <c r="I48" s="55"/>
      <c r="J48" s="1"/>
      <c r="K48" s="1" t="s">
        <v>74</v>
      </c>
      <c r="L48" s="1"/>
      <c r="M48" s="51"/>
      <c r="N48" s="51"/>
      <c r="O48" s="5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ht="12.75" customHeight="1">
      <c r="A49" s="1"/>
      <c r="B49" s="1"/>
      <c r="C49" s="1"/>
      <c r="D49" s="1"/>
      <c r="E49" s="1" t="s">
        <v>65</v>
      </c>
      <c r="F49" s="48" t="str">
        <f>IF(C39&lt;&gt;"",IF(C39=0,B39,B38),"")</f>
        <v>Getri Roosla</v>
      </c>
      <c r="G49" s="49"/>
      <c r="H49" s="49"/>
      <c r="I49" s="55"/>
      <c r="J49" s="1"/>
      <c r="K49" s="1"/>
      <c r="L49" s="1"/>
      <c r="M49" s="51"/>
      <c r="N49" s="51"/>
      <c r="O49" s="5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ht="12.75" customHeight="1">
      <c r="A50" s="1"/>
      <c r="B50" s="1"/>
      <c r="C50" s="1"/>
      <c r="D50" s="1"/>
      <c r="E50" s="1"/>
      <c r="F50" s="66"/>
      <c r="G50" s="62"/>
      <c r="H50" s="54"/>
      <c r="I50" s="56" t="str">
        <f>IF(I51&lt;&gt;"",IF(I51=0,F49,F51),"")</f>
        <v>Getri Roosla</v>
      </c>
      <c r="J50" s="49"/>
      <c r="K50" s="49"/>
      <c r="L50" s="1"/>
      <c r="M50" s="51"/>
      <c r="N50" s="51"/>
      <c r="O50" s="5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ht="12.75" customHeight="1">
      <c r="A51" s="1"/>
      <c r="B51" s="1"/>
      <c r="C51" s="1"/>
      <c r="D51" s="1"/>
      <c r="E51" s="1" t="s">
        <v>68</v>
      </c>
      <c r="F51" s="48" t="str">
        <f>IF(C41&lt;&gt;"",IF(C41=0,B41,B40),"")</f>
        <v>Ly Tommingas</v>
      </c>
      <c r="G51" s="49"/>
      <c r="H51" s="60"/>
      <c r="I51" s="82">
        <v>0.0</v>
      </c>
      <c r="J51" s="62"/>
      <c r="K51" s="62"/>
      <c r="L51" s="1"/>
      <c r="M51" s="51"/>
      <c r="N51" s="51"/>
      <c r="O51" s="5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ht="12.75" customHeight="1">
      <c r="A52" s="1"/>
      <c r="B52" s="1"/>
      <c r="C52" s="1"/>
      <c r="D52" s="1"/>
      <c r="E52" s="1"/>
      <c r="F52" s="66"/>
      <c r="G52" s="62"/>
      <c r="H52" s="62"/>
      <c r="I52" s="55"/>
      <c r="J52" s="1"/>
      <c r="K52" s="1"/>
      <c r="L52" s="1"/>
      <c r="M52" s="51"/>
      <c r="N52" s="51"/>
      <c r="O52" s="5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ht="12.75" customHeight="1">
      <c r="L55" s="1"/>
      <c r="T55" s="5" t="s">
        <v>12</v>
      </c>
      <c r="X55" s="5" t="s">
        <v>13</v>
      </c>
      <c r="AB55" s="5" t="s">
        <v>14</v>
      </c>
    </row>
    <row r="56" ht="12.75" customHeight="1">
      <c r="B56" s="47" t="s">
        <v>75</v>
      </c>
      <c r="C56" s="48" t="str">
        <f t="array" ref="C56">IFERROR(IF(B56&lt;&gt;"",INDEX(B6:B9,MATCH(RIGHT(B56,3),K6:K9,0))&amp;"",""),"")</f>
        <v>Gerlin Unga</v>
      </c>
      <c r="D56" s="49"/>
      <c r="E56" s="49"/>
      <c r="F56" s="1"/>
      <c r="G56" s="1"/>
      <c r="H56" s="1"/>
      <c r="I56" s="1"/>
      <c r="J56" s="1"/>
      <c r="K56" s="1" t="s">
        <v>76</v>
      </c>
      <c r="L56" s="1" t="s">
        <v>151</v>
      </c>
      <c r="M56" s="68" t="s">
        <v>75</v>
      </c>
      <c r="N56" s="69" t="s">
        <v>21</v>
      </c>
      <c r="O56" s="68" t="s">
        <v>78</v>
      </c>
      <c r="P56" s="52" t="str">
        <f>C56</f>
        <v>Gerlin Unga</v>
      </c>
      <c r="Q56" s="52" t="str">
        <f>C58</f>
        <v>Tiina Trofimova</v>
      </c>
      <c r="R56" s="4" t="str">
        <f>IF(S56="",VLOOKUP(L56,Ajakava!D:G,4,FALSE),"")</f>
        <v/>
      </c>
      <c r="S56" s="89">
        <v>21.0</v>
      </c>
      <c r="T56" s="13" t="s">
        <v>23</v>
      </c>
      <c r="U56" s="90">
        <v>16.0</v>
      </c>
      <c r="W56" s="89">
        <v>21.0</v>
      </c>
      <c r="X56" s="13" t="s">
        <v>23</v>
      </c>
      <c r="Y56" s="90">
        <v>13.0</v>
      </c>
      <c r="AA56" s="11"/>
      <c r="AB56" s="13" t="s">
        <v>23</v>
      </c>
      <c r="AC56" s="16"/>
    </row>
    <row r="57" ht="12.75" customHeight="1">
      <c r="B57" s="47"/>
      <c r="C57" s="55"/>
      <c r="D57" s="1"/>
      <c r="E57" s="54">
        <v>1.0</v>
      </c>
      <c r="F57" s="56" t="str">
        <f>IF(F58&lt;&gt;"",IF(F58=0,C56,C58),"")</f>
        <v>Tiina Trofimova</v>
      </c>
      <c r="G57" s="49"/>
      <c r="H57" s="49"/>
      <c r="I57" s="1"/>
      <c r="J57" s="1"/>
      <c r="K57" s="1"/>
      <c r="L57" s="1" t="s">
        <v>152</v>
      </c>
      <c r="M57" s="68" t="s">
        <v>80</v>
      </c>
      <c r="N57" s="69" t="s">
        <v>21</v>
      </c>
      <c r="O57" s="68" t="s">
        <v>81</v>
      </c>
      <c r="P57" s="52" t="str">
        <f>C60</f>
        <v>Anely Pedai</v>
      </c>
      <c r="Q57" s="52" t="str">
        <f>C62</f>
        <v>Emma Lisette Kadarpik</v>
      </c>
      <c r="R57" s="4" t="str">
        <f>IF(S57="",VLOOKUP(L57,Ajakava!D:G,4,FALSE),"")</f>
        <v/>
      </c>
      <c r="S57" s="74">
        <v>17.0</v>
      </c>
      <c r="T57" s="23" t="s">
        <v>23</v>
      </c>
      <c r="U57" s="75">
        <v>21.0</v>
      </c>
      <c r="W57" s="74">
        <v>27.0</v>
      </c>
      <c r="X57" s="23" t="s">
        <v>23</v>
      </c>
      <c r="Y57" s="75">
        <v>29.0</v>
      </c>
      <c r="AA57" s="26"/>
      <c r="AB57" s="23" t="s">
        <v>23</v>
      </c>
      <c r="AC57" s="27"/>
    </row>
    <row r="58" ht="12.75" customHeight="1">
      <c r="B58" s="47" t="s">
        <v>78</v>
      </c>
      <c r="C58" s="48" t="str">
        <f t="array" ref="C58">IFERROR(IF(B58&lt;&gt;"",INDEX(B24:B27,MATCH(RIGHT(B58,3),K24:K27,0))&amp;"",""),"")</f>
        <v>Tiina Trofimova</v>
      </c>
      <c r="D58" s="49"/>
      <c r="E58" s="60"/>
      <c r="F58" s="94">
        <v>1.0</v>
      </c>
      <c r="G58" s="62"/>
      <c r="H58" s="54"/>
      <c r="I58" s="1"/>
      <c r="J58" s="1"/>
      <c r="K58" s="1"/>
      <c r="L58" s="1"/>
      <c r="R58" s="4"/>
      <c r="S58" s="20"/>
      <c r="T58" s="4" t="s">
        <v>23</v>
      </c>
      <c r="U58" s="33"/>
      <c r="W58" s="20"/>
      <c r="X58" s="4" t="s">
        <v>23</v>
      </c>
      <c r="Y58" s="33"/>
      <c r="AA58" s="20"/>
      <c r="AB58" s="4" t="s">
        <v>23</v>
      </c>
      <c r="AC58" s="33"/>
    </row>
    <row r="59" ht="12.75" customHeight="1">
      <c r="B59" s="47"/>
      <c r="C59" s="66"/>
      <c r="D59" s="62"/>
      <c r="E59" s="62"/>
      <c r="F59" s="55"/>
      <c r="G59" s="1"/>
      <c r="H59" s="58"/>
      <c r="I59" s="56" t="str">
        <f>IF(I61&lt;&gt;"",IF(I61=0,F57,F61),"")</f>
        <v>Emma Lisette Kadarpik</v>
      </c>
      <c r="J59" s="49"/>
      <c r="K59" s="49"/>
      <c r="L59" s="1" t="s">
        <v>153</v>
      </c>
      <c r="M59" s="52" t="s">
        <v>83</v>
      </c>
      <c r="P59" s="52" t="str">
        <f>F64</f>
        <v>Gerlin Unga</v>
      </c>
      <c r="Q59" s="52" t="str">
        <f>F66</f>
        <v>Anely Pedai</v>
      </c>
      <c r="R59" s="4" t="str">
        <f>IF(S59="",VLOOKUP(L59,Ajakava!D:G,4,FALSE),"")</f>
        <v/>
      </c>
      <c r="S59" s="74">
        <v>21.0</v>
      </c>
      <c r="T59" s="23" t="s">
        <v>23</v>
      </c>
      <c r="U59" s="75">
        <v>0.0</v>
      </c>
      <c r="W59" s="74">
        <v>21.0</v>
      </c>
      <c r="X59" s="23" t="s">
        <v>23</v>
      </c>
      <c r="Y59" s="75">
        <v>0.0</v>
      </c>
      <c r="AA59" s="26"/>
      <c r="AB59" s="23" t="s">
        <v>23</v>
      </c>
      <c r="AC59" s="27"/>
    </row>
    <row r="60" ht="12.75" customHeight="1">
      <c r="B60" s="47" t="s">
        <v>80</v>
      </c>
      <c r="C60" s="48" t="str">
        <f t="array" ref="C60">IFERROR(IF(B60&lt;&gt;"",INDEX(B6:B9,MATCH(RIGHT(B60,2),K6:K9,0))&amp;"",""),"")</f>
        <v>Anely Pedai</v>
      </c>
      <c r="D60" s="49"/>
      <c r="E60" s="49"/>
      <c r="F60" s="55"/>
      <c r="G60" s="1"/>
      <c r="H60" s="58"/>
      <c r="I60" s="64"/>
      <c r="J60" s="62"/>
      <c r="K60" s="62"/>
      <c r="L60" s="1"/>
      <c r="R60" s="4"/>
      <c r="S60" s="20"/>
      <c r="T60" s="4" t="s">
        <v>23</v>
      </c>
      <c r="U60" s="33"/>
      <c r="W60" s="20"/>
      <c r="X60" s="4" t="s">
        <v>23</v>
      </c>
      <c r="Y60" s="33"/>
      <c r="AA60" s="20"/>
      <c r="AB60" s="4" t="s">
        <v>23</v>
      </c>
      <c r="AC60" s="33"/>
    </row>
    <row r="61" ht="12.75" customHeight="1">
      <c r="B61" s="47"/>
      <c r="C61" s="66"/>
      <c r="D61" s="62"/>
      <c r="E61" s="54">
        <v>2.0</v>
      </c>
      <c r="F61" s="56" t="str">
        <f>IF(F62&lt;&gt;"",IF(F62=0,C60,C62),"")</f>
        <v>Emma Lisette Kadarpik</v>
      </c>
      <c r="G61" s="49"/>
      <c r="H61" s="60"/>
      <c r="I61" s="95">
        <v>1.0</v>
      </c>
      <c r="J61" s="1"/>
      <c r="K61" s="1"/>
      <c r="L61" s="1" t="s">
        <v>154</v>
      </c>
      <c r="M61" s="52" t="s">
        <v>76</v>
      </c>
      <c r="P61" s="52" t="str">
        <f>F57</f>
        <v>Tiina Trofimova</v>
      </c>
      <c r="Q61" s="52" t="str">
        <f>F61</f>
        <v>Emma Lisette Kadarpik</v>
      </c>
      <c r="R61" s="4" t="str">
        <f>IF(S61="",VLOOKUP(L61,Ajakava!D:G,4,FALSE),"")</f>
        <v/>
      </c>
      <c r="S61" s="92">
        <v>13.0</v>
      </c>
      <c r="T61" s="40" t="s">
        <v>23</v>
      </c>
      <c r="U61" s="93">
        <v>21.0</v>
      </c>
      <c r="W61" s="92">
        <v>21.0</v>
      </c>
      <c r="X61" s="40" t="s">
        <v>23</v>
      </c>
      <c r="Y61" s="93">
        <v>15.0</v>
      </c>
      <c r="AA61" s="92">
        <v>17.0</v>
      </c>
      <c r="AB61" s="40" t="s">
        <v>23</v>
      </c>
      <c r="AC61" s="93">
        <v>21.0</v>
      </c>
    </row>
    <row r="62" ht="12.75" customHeight="1">
      <c r="B62" s="47" t="s">
        <v>81</v>
      </c>
      <c r="C62" s="55" t="str">
        <f t="array" ref="C62">IFERROR(IF(B62&lt;&gt;"",INDEX(B15:B18,MATCH(RIGHT(B62,3),K15:K18,0))&amp;"",""),"")</f>
        <v>Emma Lisette Kadarpik</v>
      </c>
      <c r="D62" s="1"/>
      <c r="E62" s="60"/>
      <c r="F62" s="94">
        <v>1.0</v>
      </c>
      <c r="G62" s="62"/>
      <c r="H62" s="62"/>
      <c r="I62" s="55"/>
      <c r="J62" s="1"/>
      <c r="K62" s="1"/>
      <c r="L62" s="1"/>
    </row>
    <row r="63" ht="12.75" customHeight="1">
      <c r="B63" s="1"/>
      <c r="C63" s="66"/>
      <c r="D63" s="62"/>
      <c r="E63" s="62"/>
      <c r="F63" s="55"/>
      <c r="G63" s="1"/>
      <c r="H63" s="1"/>
      <c r="I63" s="55"/>
      <c r="J63" s="1"/>
      <c r="K63" s="1" t="s">
        <v>83</v>
      </c>
      <c r="L63" s="1"/>
    </row>
    <row r="64" ht="12.75" customHeight="1">
      <c r="B64" s="1"/>
      <c r="C64" s="1"/>
      <c r="D64" s="1"/>
      <c r="E64" s="1">
        <v>-1.0</v>
      </c>
      <c r="F64" s="48" t="str">
        <f>IF(F58&lt;&gt;"",IF(F58=0,C58,C56),"")</f>
        <v>Gerlin Unga</v>
      </c>
      <c r="G64" s="49"/>
      <c r="H64" s="49"/>
      <c r="I64" s="55"/>
      <c r="J64" s="1"/>
      <c r="K64" s="1"/>
      <c r="L64" s="1"/>
    </row>
    <row r="65" ht="12.75" customHeight="1">
      <c r="B65" s="1"/>
      <c r="C65" s="1"/>
      <c r="D65" s="1"/>
      <c r="E65" s="1"/>
      <c r="F65" s="66"/>
      <c r="G65" s="62"/>
      <c r="H65" s="54"/>
      <c r="I65" s="56" t="str">
        <f>IF(I66&lt;&gt;"",IF(I66=0,F64,F66),"")</f>
        <v>Gerlin Unga</v>
      </c>
      <c r="J65" s="49"/>
      <c r="K65" s="49"/>
      <c r="L65" s="1"/>
    </row>
    <row r="66" ht="12.75" customHeight="1">
      <c r="B66" s="1"/>
      <c r="C66" s="1"/>
      <c r="D66" s="1"/>
      <c r="E66" s="1">
        <v>-2.0</v>
      </c>
      <c r="F66" s="48" t="str">
        <f>IF(F62&lt;&gt;"",IF(F62=0,C62,C60),"")</f>
        <v>Anely Pedai</v>
      </c>
      <c r="G66" s="49"/>
      <c r="H66" s="60"/>
      <c r="I66" s="94">
        <v>0.0</v>
      </c>
      <c r="J66" s="62"/>
      <c r="K66" s="62"/>
      <c r="L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>
      <c r="L993" s="1"/>
    </row>
    <row r="994">
      <c r="L994" s="1"/>
    </row>
    <row r="995">
      <c r="L995" s="1"/>
    </row>
    <row r="996">
      <c r="L996" s="1"/>
    </row>
    <row r="997">
      <c r="L997" s="1"/>
    </row>
    <row r="998">
      <c r="L998" s="1"/>
    </row>
    <row r="999">
      <c r="L999" s="1"/>
    </row>
    <row r="1000">
      <c r="L1000" s="1"/>
    </row>
  </sheetData>
  <mergeCells count="9">
    <mergeCell ref="AH14:AI14"/>
    <mergeCell ref="AH23:AI23"/>
    <mergeCell ref="F5:G5"/>
    <mergeCell ref="H5:I5"/>
    <mergeCell ref="AH5:AI5"/>
    <mergeCell ref="F14:G14"/>
    <mergeCell ref="H14:I14"/>
    <mergeCell ref="F23:G23"/>
    <mergeCell ref="H23:I23"/>
  </mergeCells>
  <conditionalFormatting sqref="D5:D11">
    <cfRule type="colorScale" priority="1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D14:D20">
    <cfRule type="colorScale" priority="2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D23:D29">
    <cfRule type="colorScale" priority="3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R6:R11">
    <cfRule type="notContainsBlanks" dxfId="0" priority="4">
      <formula>LEN(TRIM(R6))&gt;0</formula>
    </cfRule>
  </conditionalFormatting>
  <conditionalFormatting sqref="R15:R20">
    <cfRule type="notContainsBlanks" dxfId="0" priority="5">
      <formula>LEN(TRIM(R15))&gt;0</formula>
    </cfRule>
  </conditionalFormatting>
  <conditionalFormatting sqref="R24:R29">
    <cfRule type="notContainsBlanks" dxfId="0" priority="6">
      <formula>LEN(TRIM(R24))&gt;0</formula>
    </cfRule>
  </conditionalFormatting>
  <conditionalFormatting sqref="R36:R46">
    <cfRule type="notContainsBlanks" dxfId="0" priority="7">
      <formula>LEN(TRIM(R36))&gt;0</formula>
    </cfRule>
  </conditionalFormatting>
  <conditionalFormatting sqref="R56:R61">
    <cfRule type="notContainsBlanks" dxfId="0" priority="8">
      <formula>LEN(TRIM(R56))&gt;0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7.25"/>
    <col customWidth="1" min="2" max="2" width="6.38"/>
    <col customWidth="1" min="3" max="3" width="9.88"/>
    <col customWidth="1" min="4" max="4" width="11.75"/>
    <col customWidth="1" min="5" max="5" width="23.75"/>
    <col customWidth="1" min="6" max="6" width="25.25"/>
    <col customWidth="1" min="7" max="7" width="5.75"/>
    <col customWidth="1" min="8" max="8" width="12.38"/>
    <col customWidth="1" min="9" max="9" width="6.13"/>
    <col customWidth="1" min="10" max="11" width="5.75"/>
    <col customWidth="1" min="12" max="13" width="5.38"/>
    <col customWidth="1" min="14" max="14" width="5.13"/>
    <col customWidth="1" min="15" max="26" width="12.38"/>
  </cols>
  <sheetData>
    <row r="1" ht="12.0" customHeight="1">
      <c r="A1" s="96" t="s">
        <v>155</v>
      </c>
      <c r="B1" s="97" t="s">
        <v>156</v>
      </c>
      <c r="C1" s="97" t="s">
        <v>157</v>
      </c>
      <c r="D1" s="97" t="s">
        <v>155</v>
      </c>
      <c r="E1" s="97" t="s">
        <v>158</v>
      </c>
      <c r="F1" s="97" t="s">
        <v>159</v>
      </c>
      <c r="G1" s="98" t="s">
        <v>11</v>
      </c>
      <c r="I1" s="99" t="s">
        <v>11</v>
      </c>
      <c r="J1" s="100" t="s">
        <v>160</v>
      </c>
      <c r="K1" s="101" t="s">
        <v>161</v>
      </c>
      <c r="L1" s="102" t="s">
        <v>162</v>
      </c>
      <c r="M1" s="102" t="s">
        <v>163</v>
      </c>
      <c r="N1" s="102" t="s">
        <v>164</v>
      </c>
    </row>
    <row r="2" ht="12.0" customHeight="1">
      <c r="A2" s="103">
        <v>1.0</v>
      </c>
      <c r="B2" s="104">
        <v>1.0</v>
      </c>
      <c r="C2" s="105">
        <v>0.4583333333333333</v>
      </c>
      <c r="D2" s="7" t="s">
        <v>26</v>
      </c>
      <c r="E2" s="106" t="str">
        <f>IF(LEFT(D2,4)="M ML",VLOOKUP(D2,'M ML'!L:Q,5,FALSE),IF(LEFT(D2,4)="M RL",VLOOKUP(D2,'M RL'!L:Q,5,FALSE),IF(LEFT(D2,4)="N ML",VLOOKUP(D2,'N ML'!L:Q,5,FALSE),IF(LEFT(D2,4)="N RL",VLOOKUP(D2,#REF!,5,FALSE)))))</f>
        <v>Hendrik Ella</v>
      </c>
      <c r="F2" s="106" t="str">
        <f>IF(LEFT(D2,4)="M ML",VLOOKUP(D2,'M ML'!L:Q,6,FALSE),IF(LEFT(D2,4)="M RL",VLOOKUP(D2,'M RL'!L:Q,6,FALSE),IF(LEFT(D2,4)="N ML",VLOOKUP(D2,'N ML'!L:Q,6,FALSE),IF(LEFT(D2,4)="N RL",VLOOKUP(D2,#REF!,6,FALSE)))))</f>
        <v>Ellikar Eensalu</v>
      </c>
      <c r="G2" s="107">
        <v>1.0</v>
      </c>
      <c r="I2" s="99">
        <v>1.0</v>
      </c>
      <c r="J2" s="108">
        <f t="shared" ref="J2:J7" si="1">SUM(K2:N2)</f>
        <v>0</v>
      </c>
      <c r="K2" s="101">
        <f>COUNTIF('M ML'!R:R,I2)</f>
        <v>0</v>
      </c>
      <c r="L2" s="102">
        <f>COUNTIF('M RL'!R:R,I2)</f>
        <v>0</v>
      </c>
      <c r="M2" s="102">
        <f>COUNTIF('N ML'!R:R,I2)</f>
        <v>0</v>
      </c>
      <c r="N2" s="102">
        <f>COUNTIF('N RL'!R:R,I2)</f>
        <v>0</v>
      </c>
    </row>
    <row r="3" ht="12.0" customHeight="1">
      <c r="A3" s="109">
        <v>2.0</v>
      </c>
      <c r="B3" s="110">
        <v>1.0</v>
      </c>
      <c r="C3" s="111">
        <v>0.4583333333333333</v>
      </c>
      <c r="D3" s="7" t="s">
        <v>37</v>
      </c>
      <c r="E3" s="112" t="str">
        <f>IF(LEFT(D3,4)="M ML",VLOOKUP(D3,'M ML'!L:Q,5,FALSE),IF(LEFT(D3,4)="M RL",VLOOKUP(D3,'M RL'!L:Q,5,FALSE),IF(LEFT(D3,4)="N ML",VLOOKUP(D3,'N ML'!L:Q,5,FALSE),IF(LEFT(D3,4)="N RL",VLOOKUP(D3,#REF!,5,FALSE)))))</f>
        <v>Rannar Kiviste</v>
      </c>
      <c r="F3" s="112" t="str">
        <f>IF(LEFT(D3,4)="M ML",VLOOKUP(D3,'M ML'!L:Q,6,FALSE),IF(LEFT(D3,4)="M RL",VLOOKUP(D3,'M RL'!L:Q,6,FALSE),IF(LEFT(D3,4)="N ML",VLOOKUP(D3,'N ML'!L:Q,6,FALSE),IF(LEFT(D3,4)="N RL",VLOOKUP(D3,#REF!,6,FALSE)))))</f>
        <v>Andres Ella</v>
      </c>
      <c r="G3" s="113">
        <v>2.0</v>
      </c>
      <c r="I3" s="99">
        <v>2.0</v>
      </c>
      <c r="J3" s="108">
        <f t="shared" si="1"/>
        <v>0</v>
      </c>
      <c r="K3" s="101">
        <f>COUNTIF('M ML'!R:R,I3)</f>
        <v>0</v>
      </c>
      <c r="L3" s="102">
        <f>COUNTIF('M RL'!R:R,I3)</f>
        <v>0</v>
      </c>
      <c r="M3" s="102">
        <f>COUNTIF('N ML'!R:R,I3)</f>
        <v>0</v>
      </c>
      <c r="N3" s="102">
        <f>COUNTIF('N RL'!R:R,I3)</f>
        <v>0</v>
      </c>
    </row>
    <row r="4" ht="12.0" customHeight="1">
      <c r="A4" s="109">
        <v>3.0</v>
      </c>
      <c r="B4" s="110">
        <v>1.0</v>
      </c>
      <c r="C4" s="111">
        <v>0.4583333333333333</v>
      </c>
      <c r="D4" s="7" t="s">
        <v>47</v>
      </c>
      <c r="E4" s="112" t="str">
        <f>IF(LEFT(D4,4)="M ML",VLOOKUP(D4,'M ML'!L:Q,5,FALSE),IF(LEFT(D4,4)="M RL",VLOOKUP(D4,'M RL'!L:Q,5,FALSE),IF(LEFT(D4,4)="N ML",VLOOKUP(D4,'N ML'!L:Q,5,FALSE),IF(LEFT(D4,4)="N RL",VLOOKUP(D4,#REF!,5,FALSE)))))</f>
        <v>Kairo Kadarpik</v>
      </c>
      <c r="F4" s="112" t="str">
        <f>IF(LEFT(D4,4)="M ML",VLOOKUP(D4,'M ML'!L:Q,6,FALSE),IF(LEFT(D4,4)="M RL",VLOOKUP(D4,'M RL'!L:Q,6,FALSE),IF(LEFT(D4,4)="N ML",VLOOKUP(D4,'N ML'!L:Q,6,FALSE),IF(LEFT(D4,4)="N RL",VLOOKUP(D4,#REF!,6,FALSE)))))</f>
        <v>Rando Roosla</v>
      </c>
      <c r="G4" s="113">
        <v>3.0</v>
      </c>
      <c r="I4" s="99">
        <v>3.0</v>
      </c>
      <c r="J4" s="108">
        <f t="shared" si="1"/>
        <v>0</v>
      </c>
      <c r="K4" s="101">
        <f>COUNTIF('M ML'!R:R,I4)</f>
        <v>0</v>
      </c>
      <c r="L4" s="102">
        <f>COUNTIF('M RL'!R:R,I4)</f>
        <v>0</v>
      </c>
      <c r="M4" s="102">
        <f>COUNTIF('N ML'!R:R,I4)</f>
        <v>0</v>
      </c>
      <c r="N4" s="102">
        <f>COUNTIF('N RL'!R:R,I4)</f>
        <v>0</v>
      </c>
    </row>
    <row r="5" ht="12.0" customHeight="1">
      <c r="A5" s="109">
        <v>4.0</v>
      </c>
      <c r="B5" s="110">
        <v>1.0</v>
      </c>
      <c r="C5" s="111">
        <v>0.4583333333333333</v>
      </c>
      <c r="D5" s="7" t="s">
        <v>98</v>
      </c>
      <c r="E5" s="112" t="str">
        <f>IF(LEFT(D5,4)="M ML",VLOOKUP(D5,'M ML'!L:Q,5,FALSE),IF(LEFT(D5,4)="M RL",VLOOKUP(D5,'M RL'!L:Q,5,FALSE),IF(LEFT(D5,4)="N ML",VLOOKUP(D5,'N ML'!L:Q,5,FALSE),IF(LEFT(D5,4)="N RL",VLOOKUP(D5,#REF!,5,FALSE)))))</f>
        <v>Virgo Olju</v>
      </c>
      <c r="F5" s="112" t="str">
        <f>IF(LEFT(D5,4)="M ML",VLOOKUP(D5,'M ML'!L:Q,6,FALSE),IF(LEFT(D5,4)="M RL",VLOOKUP(D5,'M RL'!L:Q,6,FALSE),IF(LEFT(D5,4)="N ML",VLOOKUP(D5,'N ML'!L:Q,6,FALSE),IF(LEFT(D5,4)="N RL",VLOOKUP(D5,#REF!,6,FALSE)))))</f>
        <v>Mairon Kask</v>
      </c>
      <c r="G5" s="113">
        <v>4.0</v>
      </c>
      <c r="I5" s="99">
        <v>4.0</v>
      </c>
      <c r="J5" s="108">
        <f t="shared" si="1"/>
        <v>0</v>
      </c>
      <c r="K5" s="101">
        <f>COUNTIF('M ML'!R:R,I5)</f>
        <v>0</v>
      </c>
      <c r="L5" s="102">
        <f>COUNTIF('M RL'!R:R,I5)</f>
        <v>0</v>
      </c>
      <c r="M5" s="102">
        <f>COUNTIF('N ML'!R:R,I5)</f>
        <v>0</v>
      </c>
      <c r="N5" s="102">
        <f>COUNTIF('N RL'!R:R,I5)</f>
        <v>0</v>
      </c>
    </row>
    <row r="6" ht="12.0" customHeight="1">
      <c r="A6" s="109">
        <v>5.0</v>
      </c>
      <c r="B6" s="110">
        <v>1.0</v>
      </c>
      <c r="C6" s="111">
        <v>0.4583333333333333</v>
      </c>
      <c r="D6" s="7" t="s">
        <v>101</v>
      </c>
      <c r="E6" s="112" t="str">
        <f>IF(LEFT(D6,4)="M ML",VLOOKUP(D6,'M ML'!L:Q,5,FALSE),IF(LEFT(D6,4)="M RL",VLOOKUP(D6,'M RL'!L:Q,5,FALSE),IF(LEFT(D6,4)="N ML",VLOOKUP(D6,'N ML'!L:Q,5,FALSE),IF(LEFT(D6,4)="N RL",VLOOKUP(D6,#REF!,5,FALSE)))))</f>
        <v>Erki Lumiste</v>
      </c>
      <c r="F6" s="112" t="str">
        <f>IF(LEFT(D6,4)="M ML",VLOOKUP(D6,'M ML'!L:Q,6,FALSE),IF(LEFT(D6,4)="M RL",VLOOKUP(D6,'M RL'!L:Q,6,FALSE),IF(LEFT(D6,4)="N ML",VLOOKUP(D6,'N ML'!L:Q,6,FALSE),IF(LEFT(D6,4)="N RL",VLOOKUP(D6,#REF!,6,FALSE)))))</f>
        <v>Sander Saar</v>
      </c>
      <c r="G6" s="113">
        <v>5.0</v>
      </c>
      <c r="I6" s="99">
        <v>5.0</v>
      </c>
      <c r="J6" s="108">
        <f t="shared" si="1"/>
        <v>0</v>
      </c>
      <c r="K6" s="101">
        <f>COUNTIF('M ML'!R:R,I6)</f>
        <v>0</v>
      </c>
      <c r="L6" s="102">
        <f>COUNTIF('M RL'!R:R,I6)</f>
        <v>0</v>
      </c>
      <c r="M6" s="102">
        <f>COUNTIF('N ML'!R:R,I6)</f>
        <v>0</v>
      </c>
      <c r="N6" s="102">
        <f>COUNTIF('N RL'!R:R,I6)</f>
        <v>0</v>
      </c>
    </row>
    <row r="7" ht="12.0" customHeight="1">
      <c r="A7" s="109">
        <v>6.0</v>
      </c>
      <c r="B7" s="110">
        <v>1.0</v>
      </c>
      <c r="C7" s="111">
        <v>0.4583333333333333</v>
      </c>
      <c r="D7" s="7" t="s">
        <v>117</v>
      </c>
      <c r="E7" s="112" t="str">
        <f>IF(LEFT(D7,4)="M ML",VLOOKUP(D7,'M ML'!L:Q,5,FALSE),IF(LEFT(D7,4)="M RL",VLOOKUP(D7,'M RL'!L:Q,5,FALSE),IF(LEFT(D7,4)="N ML",VLOOKUP(D7,'N ML'!L:Q,5,FALSE),IF(LEFT(D7,4)="N RL",VLOOKUP(D7,#REF!,5,FALSE)))))</f>
        <v>Gerlin Unga</v>
      </c>
      <c r="F7" s="112" t="str">
        <f>IF(LEFT(D7,4)="M ML",VLOOKUP(D7,'M ML'!L:Q,6,FALSE),IF(LEFT(D7,4)="M RL",VLOOKUP(D7,'M RL'!L:Q,6,FALSE),IF(LEFT(D7,4)="N ML",VLOOKUP(D7,'N ML'!L:Q,6,FALSE),IF(LEFT(D7,4)="N RL",VLOOKUP(D7,#REF!,6,FALSE)))))</f>
        <v>Piret Loorits</v>
      </c>
      <c r="G7" s="113">
        <v>6.0</v>
      </c>
      <c r="I7" s="99">
        <v>6.0</v>
      </c>
      <c r="J7" s="108">
        <f t="shared" si="1"/>
        <v>0</v>
      </c>
      <c r="K7" s="101">
        <f>COUNTIF('M ML'!R:R,I7)</f>
        <v>0</v>
      </c>
      <c r="L7" s="102">
        <f>COUNTIF('M RL'!R:R,I7)</f>
        <v>0</v>
      </c>
      <c r="M7" s="102">
        <f>COUNTIF('N ML'!R:R,I7)</f>
        <v>0</v>
      </c>
      <c r="N7" s="102">
        <f>COUNTIF('N RL'!R:R,I7)</f>
        <v>0</v>
      </c>
    </row>
    <row r="8" ht="12.0" customHeight="1">
      <c r="A8" s="109">
        <v>7.0</v>
      </c>
      <c r="B8" s="110">
        <v>2.0</v>
      </c>
      <c r="C8" s="111">
        <v>0.4722222222222222</v>
      </c>
      <c r="D8" s="7" t="s">
        <v>119</v>
      </c>
      <c r="E8" s="112" t="str">
        <f>IF(LEFT(D8,4)="M ML",VLOOKUP(D8,'M ML'!L:Q,5,FALSE),IF(LEFT(D8,4)="M RL",VLOOKUP(D8,'M RL'!L:Q,5,FALSE),IF(LEFT(D8,4)="N ML",VLOOKUP(D8,'N ML'!L:Q,5,FALSE),IF(LEFT(D8,4)="N RL",VLOOKUP(D8,#REF!,5,FALSE)))))</f>
        <v>Janete Tiits</v>
      </c>
      <c r="F8" s="112" t="str">
        <f>IF(LEFT(D8,4)="M ML",VLOOKUP(D8,'M ML'!L:Q,6,FALSE),IF(LEFT(D8,4)="M RL",VLOOKUP(D8,'M RL'!L:Q,6,FALSE),IF(LEFT(D8,4)="N ML",VLOOKUP(D8,'N ML'!L:Q,6,FALSE),IF(LEFT(D8,4)="N RL",VLOOKUP(D8,#REF!,6,FALSE)))))</f>
        <v>Anely Pedai</v>
      </c>
      <c r="G8" s="113">
        <v>5.0</v>
      </c>
    </row>
    <row r="9" ht="12.0" customHeight="1">
      <c r="A9" s="109">
        <v>8.0</v>
      </c>
      <c r="B9" s="110">
        <v>2.0</v>
      </c>
      <c r="C9" s="111">
        <v>0.4722222222222222</v>
      </c>
      <c r="D9" s="7" t="s">
        <v>129</v>
      </c>
      <c r="E9" s="112" t="str">
        <f>IF(LEFT(D9,4)="M ML",VLOOKUP(D9,'M ML'!L:Q,5,FALSE),IF(LEFT(D9,4)="M RL",VLOOKUP(D9,'M RL'!L:Q,5,FALSE),IF(LEFT(D9,4)="N ML",VLOOKUP(D9,'N ML'!L:Q,5,FALSE),IF(LEFT(D9,4)="N RL",VLOOKUP(D9,#REF!,5,FALSE)))))</f>
        <v>Evaliisa Poola</v>
      </c>
      <c r="F9" s="112" t="str">
        <f>IF(LEFT(D9,4)="M ML",VLOOKUP(D9,'M ML'!L:Q,6,FALSE),IF(LEFT(D9,4)="M RL",VLOOKUP(D9,'M RL'!L:Q,6,FALSE),IF(LEFT(D9,4)="N ML",VLOOKUP(D9,'N ML'!L:Q,6,FALSE),IF(LEFT(D9,4)="N RL",VLOOKUP(D9,#REF!,6,FALSE)))))</f>
        <v>Emma Lisette Kadarpik</v>
      </c>
      <c r="G9" s="113">
        <v>4.0</v>
      </c>
    </row>
    <row r="10" ht="12.0" customHeight="1">
      <c r="A10" s="109">
        <v>9.0</v>
      </c>
      <c r="B10" s="110">
        <v>2.0</v>
      </c>
      <c r="C10" s="111">
        <v>0.4722222222222222</v>
      </c>
      <c r="D10" s="7" t="s">
        <v>138</v>
      </c>
      <c r="E10" s="112" t="str">
        <f>IF(LEFT(D10,4)="M ML",VLOOKUP(D10,'M ML'!L:Q,5,FALSE),IF(LEFT(D10,4)="M RL",VLOOKUP(D10,'M RL'!L:Q,5,FALSE),IF(LEFT(D10,4)="N ML",VLOOKUP(D10,'N ML'!L:Q,5,FALSE),IF(LEFT(D10,4)="N RL",VLOOKUP(D10,#REF!,5,FALSE)))))</f>
        <v>Ly Tommingas</v>
      </c>
      <c r="F10" s="112" t="str">
        <f>IF(LEFT(D10,4)="M ML",VLOOKUP(D10,'M ML'!L:Q,6,FALSE),IF(LEFT(D10,4)="M RL",VLOOKUP(D10,'M RL'!L:Q,6,FALSE),IF(LEFT(D10,4)="N ML",VLOOKUP(D10,'N ML'!L:Q,6,FALSE),IF(LEFT(D10,4)="N RL",VLOOKUP(D10,#REF!,6,FALSE)))))</f>
        <v>Getri Roosla</v>
      </c>
      <c r="G10" s="113">
        <v>2.0</v>
      </c>
    </row>
    <row r="11" ht="12.0" customHeight="1">
      <c r="A11" s="109">
        <v>10.0</v>
      </c>
      <c r="B11" s="110">
        <v>2.0</v>
      </c>
      <c r="C11" s="111">
        <v>0.4722222222222222</v>
      </c>
      <c r="D11" s="7" t="s">
        <v>29</v>
      </c>
      <c r="E11" s="112" t="str">
        <f>IF(LEFT(D11,4)="M ML",VLOOKUP(D11,'M ML'!L:Q,5,FALSE),IF(LEFT(D11,4)="M RL",VLOOKUP(D11,'M RL'!L:Q,5,FALSE),IF(LEFT(D11,4)="N ML",VLOOKUP(D11,'N ML'!L:Q,5,FALSE),IF(LEFT(D11,4)="N RL",VLOOKUP(D11,#REF!,5,FALSE)))))</f>
        <v>Karl Mattias Pedai</v>
      </c>
      <c r="F11" s="112" t="str">
        <f>IF(LEFT(D11,4)="M ML",VLOOKUP(D11,'M ML'!L:Q,6,FALSE),IF(LEFT(D11,4)="M RL",VLOOKUP(D11,'M RL'!L:Q,6,FALSE),IF(LEFT(D11,4)="N ML",VLOOKUP(D11,'N ML'!L:Q,6,FALSE),IF(LEFT(D11,4)="N RL",VLOOKUP(D11,#REF!,6,FALSE)))))</f>
        <v>Ellikar Eensalu</v>
      </c>
      <c r="G11" s="113">
        <v>5.0</v>
      </c>
    </row>
    <row r="12" ht="12.0" customHeight="1">
      <c r="A12" s="109">
        <v>11.0</v>
      </c>
      <c r="B12" s="110">
        <v>2.0</v>
      </c>
      <c r="C12" s="111">
        <v>0.4722222222222222</v>
      </c>
      <c r="D12" s="7" t="s">
        <v>39</v>
      </c>
      <c r="E12" s="112" t="str">
        <f>IF(LEFT(D12,4)="M ML",VLOOKUP(D12,'M ML'!L:Q,5,FALSE),IF(LEFT(D12,4)="M RL",VLOOKUP(D12,'M RL'!L:Q,5,FALSE),IF(LEFT(D12,4)="N ML",VLOOKUP(D12,'N ML'!L:Q,5,FALSE),IF(LEFT(D12,4)="N RL",VLOOKUP(D12,#REF!,5,FALSE)))))</f>
        <v>Evor Eensalu</v>
      </c>
      <c r="F12" s="112" t="str">
        <f>IF(LEFT(D12,4)="M ML",VLOOKUP(D12,'M ML'!L:Q,6,FALSE),IF(LEFT(D12,4)="M RL",VLOOKUP(D12,'M RL'!L:Q,6,FALSE),IF(LEFT(D12,4)="N ML",VLOOKUP(D12,'N ML'!L:Q,6,FALSE),IF(LEFT(D12,4)="N RL",VLOOKUP(D12,#REF!,6,FALSE)))))</f>
        <v>Andres Ella</v>
      </c>
      <c r="G12" s="113">
        <v>1.0</v>
      </c>
    </row>
    <row r="13" ht="12.0" customHeight="1">
      <c r="A13" s="109">
        <v>12.0</v>
      </c>
      <c r="B13" s="110">
        <v>2.0</v>
      </c>
      <c r="C13" s="111">
        <v>0.4722222222222222</v>
      </c>
      <c r="D13" s="7" t="s">
        <v>49</v>
      </c>
      <c r="E13" s="112" t="str">
        <f>IF(LEFT(D13,4)="M ML",VLOOKUP(D13,'M ML'!L:Q,5,FALSE),IF(LEFT(D13,4)="M RL",VLOOKUP(D13,'M RL'!L:Q,5,FALSE),IF(LEFT(D13,4)="N ML",VLOOKUP(D13,'N ML'!L:Q,5,FALSE),IF(LEFT(D13,4)="N RL",VLOOKUP(D13,#REF!,5,FALSE)))))</f>
        <v>Martin Pipar</v>
      </c>
      <c r="F13" s="112" t="str">
        <f>IF(LEFT(D13,4)="M ML",VLOOKUP(D13,'M ML'!L:Q,6,FALSE),IF(LEFT(D13,4)="M RL",VLOOKUP(D13,'M RL'!L:Q,6,FALSE),IF(LEFT(D13,4)="N ML",VLOOKUP(D13,'N ML'!L:Q,6,FALSE),IF(LEFT(D13,4)="N RL",VLOOKUP(D13,#REF!,6,FALSE)))))</f>
        <v>Rando Roosla</v>
      </c>
      <c r="G13" s="113">
        <v>6.0</v>
      </c>
    </row>
    <row r="14" ht="12.0" customHeight="1">
      <c r="A14" s="109">
        <v>13.0</v>
      </c>
      <c r="B14" s="110">
        <v>3.0</v>
      </c>
      <c r="C14" s="111">
        <v>0.4861111111111111</v>
      </c>
      <c r="D14" s="7" t="s">
        <v>103</v>
      </c>
      <c r="E14" s="112" t="str">
        <f>IF(LEFT(D14,4)="M ML",VLOOKUP(D14,'M ML'!L:Q,5,FALSE),IF(LEFT(D14,4)="M RL",VLOOKUP(D14,'M RL'!L:Q,5,FALSE),IF(LEFT(D14,4)="N ML",VLOOKUP(D14,'N ML'!L:Q,5,FALSE),IF(LEFT(D14,4)="N RL",VLOOKUP(D14,#REF!,5,FALSE)))))</f>
        <v>Meelis Udusalu</v>
      </c>
      <c r="F14" s="112" t="str">
        <f>IF(LEFT(D14,4)="M ML",VLOOKUP(D14,'M ML'!L:Q,6,FALSE),IF(LEFT(D14,4)="M RL",VLOOKUP(D14,'M RL'!L:Q,6,FALSE),IF(LEFT(D14,4)="N ML",VLOOKUP(D14,'N ML'!L:Q,6,FALSE),IF(LEFT(D14,4)="N RL",VLOOKUP(D14,#REF!,6,FALSE)))))</f>
        <v>Mairon Kask</v>
      </c>
      <c r="G14" s="113">
        <v>3.0</v>
      </c>
      <c r="I14" s="52"/>
    </row>
    <row r="15" ht="12.0" customHeight="1">
      <c r="A15" s="109">
        <v>14.0</v>
      </c>
      <c r="B15" s="110">
        <v>3.0</v>
      </c>
      <c r="C15" s="111">
        <v>0.4861111111111111</v>
      </c>
      <c r="D15" s="7" t="s">
        <v>106</v>
      </c>
      <c r="E15" s="112" t="str">
        <f>IF(LEFT(D15,4)="M ML",VLOOKUP(D15,'M ML'!L:Q,5,FALSE),IF(LEFT(D15,4)="M RL",VLOOKUP(D15,'M RL'!L:Q,5,FALSE),IF(LEFT(D15,4)="N ML",VLOOKUP(D15,'N ML'!L:Q,5,FALSE),IF(LEFT(D15,4)="N RL",VLOOKUP(D15,#REF!,5,FALSE)))))</f>
        <v>Virgo Olju</v>
      </c>
      <c r="F15" s="112" t="str">
        <f>IF(LEFT(D15,4)="M ML",VLOOKUP(D15,'M ML'!L:Q,6,FALSE),IF(LEFT(D15,4)="M RL",VLOOKUP(D15,'M RL'!L:Q,6,FALSE),IF(LEFT(D15,4)="N ML",VLOOKUP(D15,'N ML'!L:Q,6,FALSE),IF(LEFT(D15,4)="N RL",VLOOKUP(D15,#REF!,6,FALSE)))))</f>
        <v>Erki Lumiste</v>
      </c>
      <c r="G15" s="113">
        <v>4.0</v>
      </c>
    </row>
    <row r="16" ht="12.0" customHeight="1">
      <c r="A16" s="109">
        <v>15.0</v>
      </c>
      <c r="B16" s="110">
        <v>3.0</v>
      </c>
      <c r="C16" s="111">
        <v>0.4861111111111111</v>
      </c>
      <c r="D16" s="7" t="s">
        <v>121</v>
      </c>
      <c r="E16" s="112" t="str">
        <f>IF(LEFT(D16,4)="M ML",VLOOKUP(D16,'M ML'!L:Q,5,FALSE),IF(LEFT(D16,4)="M RL",VLOOKUP(D16,'M RL'!L:Q,5,FALSE),IF(LEFT(D16,4)="N ML",VLOOKUP(D16,'N ML'!L:Q,5,FALSE),IF(LEFT(D16,4)="N RL",VLOOKUP(D16,#REF!,5,FALSE)))))</f>
        <v>Gerlin Unga</v>
      </c>
      <c r="F16" s="112" t="str">
        <f>IF(LEFT(D16,4)="M ML",VLOOKUP(D16,'M ML'!L:Q,6,FALSE),IF(LEFT(D16,4)="M RL",VLOOKUP(D16,'M RL'!L:Q,6,FALSE),IF(LEFT(D16,4)="N ML",VLOOKUP(D16,'N ML'!L:Q,6,FALSE),IF(LEFT(D16,4)="N RL",VLOOKUP(D16,#REF!,6,FALSE)))))</f>
        <v>Anely Pedai</v>
      </c>
      <c r="G16" s="113">
        <v>5.0</v>
      </c>
    </row>
    <row r="17" ht="12.0" customHeight="1">
      <c r="A17" s="109">
        <v>16.0</v>
      </c>
      <c r="B17" s="110">
        <v>3.0</v>
      </c>
      <c r="C17" s="111">
        <v>0.4861111111111111</v>
      </c>
      <c r="D17" s="7" t="s">
        <v>123</v>
      </c>
      <c r="E17" s="112" t="str">
        <f>IF(LEFT(D17,4)="M ML",VLOOKUP(D17,'M ML'!L:Q,5,FALSE),IF(LEFT(D17,4)="M RL",VLOOKUP(D17,'M RL'!L:Q,5,FALSE),IF(LEFT(D17,4)="N ML",VLOOKUP(D17,'N ML'!L:Q,5,FALSE),IF(LEFT(D17,4)="N RL",VLOOKUP(D17,#REF!,5,FALSE)))))</f>
        <v>Janete Tiits</v>
      </c>
      <c r="F17" s="112" t="str">
        <f>IF(LEFT(D17,4)="M ML",VLOOKUP(D17,'M ML'!L:Q,6,FALSE),IF(LEFT(D17,4)="M RL",VLOOKUP(D17,'M RL'!L:Q,6,FALSE),IF(LEFT(D17,4)="N ML",VLOOKUP(D17,'N ML'!L:Q,6,FALSE),IF(LEFT(D17,4)="N RL",VLOOKUP(D17,#REF!,6,FALSE)))))</f>
        <v>Piret Loorits</v>
      </c>
      <c r="G17" s="113">
        <v>1.0</v>
      </c>
    </row>
    <row r="18" ht="12.0" customHeight="1">
      <c r="A18" s="109">
        <v>17.0</v>
      </c>
      <c r="B18" s="110">
        <v>3.0</v>
      </c>
      <c r="C18" s="111">
        <v>0.4861111111111111</v>
      </c>
      <c r="D18" s="7" t="s">
        <v>131</v>
      </c>
      <c r="E18" s="112" t="str">
        <f>IF(LEFT(D18,4)="M ML",VLOOKUP(D18,'M ML'!L:Q,5,FALSE),IF(LEFT(D18,4)="M RL",VLOOKUP(D18,'M RL'!L:Q,5,FALSE),IF(LEFT(D18,4)="N ML",VLOOKUP(D18,'N ML'!L:Q,5,FALSE),IF(LEFT(D18,4)="N RL",VLOOKUP(D18,#REF!,5,FALSE)))))</f>
        <v>Lenna Mette Kadarpik</v>
      </c>
      <c r="F18" s="112" t="str">
        <f>IF(LEFT(D18,4)="M ML",VLOOKUP(D18,'M ML'!L:Q,6,FALSE),IF(LEFT(D18,4)="M RL",VLOOKUP(D18,'M RL'!L:Q,6,FALSE),IF(LEFT(D18,4)="N ML",VLOOKUP(D18,'N ML'!L:Q,6,FALSE),IF(LEFT(D18,4)="N RL",VLOOKUP(D18,#REF!,6,FALSE)))))</f>
        <v>Emma Lisette Kadarpik</v>
      </c>
      <c r="G18" s="113">
        <v>2.0</v>
      </c>
    </row>
    <row r="19" ht="12.0" customHeight="1">
      <c r="A19" s="109">
        <v>18.0</v>
      </c>
      <c r="B19" s="110">
        <v>3.0</v>
      </c>
      <c r="C19" s="111">
        <v>0.4861111111111111</v>
      </c>
      <c r="D19" s="7" t="s">
        <v>140</v>
      </c>
      <c r="E19" s="112" t="str">
        <f>IF(LEFT(D19,4)="M ML",VLOOKUP(D19,'M ML'!L:Q,5,FALSE),IF(LEFT(D19,4)="M RL",VLOOKUP(D19,'M RL'!L:Q,5,FALSE),IF(LEFT(D19,4)="N ML",VLOOKUP(D19,'N ML'!L:Q,5,FALSE),IF(LEFT(D19,4)="N RL",VLOOKUP(D19,#REF!,5,FALSE)))))</f>
        <v>Tiina Trofimova</v>
      </c>
      <c r="F19" s="112" t="str">
        <f>IF(LEFT(D19,4)="M ML",VLOOKUP(D19,'M ML'!L:Q,6,FALSE),IF(LEFT(D19,4)="M RL",VLOOKUP(D19,'M RL'!L:Q,6,FALSE),IF(LEFT(D19,4)="N ML",VLOOKUP(D19,'N ML'!L:Q,6,FALSE),IF(LEFT(D19,4)="N RL",VLOOKUP(D19,#REF!,6,FALSE)))))</f>
        <v>Getri Roosla</v>
      </c>
      <c r="G19" s="113">
        <v>3.0</v>
      </c>
    </row>
    <row r="20" ht="12.0" customHeight="1">
      <c r="A20" s="109">
        <v>19.0</v>
      </c>
      <c r="B20" s="110">
        <v>4.0</v>
      </c>
      <c r="C20" s="111">
        <v>0.5</v>
      </c>
      <c r="D20" s="7" t="s">
        <v>31</v>
      </c>
      <c r="E20" s="112" t="str">
        <f>IF(LEFT(D20,4)="M ML",VLOOKUP(D20,'M ML'!L:Q,5,FALSE),IF(LEFT(D20,4)="M RL",VLOOKUP(D20,'M RL'!L:Q,5,FALSE),IF(LEFT(D20,4)="N ML",VLOOKUP(D20,'N ML'!L:Q,5,FALSE),IF(LEFT(D20,4)="N RL",VLOOKUP(D20,#REF!,5,FALSE)))))</f>
        <v>Karl Mattias Pedai</v>
      </c>
      <c r="F20" s="112" t="str">
        <f>IF(LEFT(D20,4)="M ML",VLOOKUP(D20,'M ML'!L:Q,6,FALSE),IF(LEFT(D20,4)="M RL",VLOOKUP(D20,'M RL'!L:Q,6,FALSE),IF(LEFT(D20,4)="N ML",VLOOKUP(D20,'N ML'!L:Q,6,FALSE),IF(LEFT(D20,4)="N RL",VLOOKUP(D20,#REF!,6,FALSE)))))</f>
        <v>Hendrik Ella</v>
      </c>
      <c r="G20" s="113">
        <v>6.0</v>
      </c>
    </row>
    <row r="21" ht="12.0" customHeight="1">
      <c r="A21" s="109">
        <v>20.0</v>
      </c>
      <c r="B21" s="110">
        <v>4.0</v>
      </c>
      <c r="C21" s="111">
        <v>0.5</v>
      </c>
      <c r="D21" s="7" t="s">
        <v>41</v>
      </c>
      <c r="E21" s="112" t="str">
        <f>IF(LEFT(D21,4)="M ML",VLOOKUP(D21,'M ML'!L:Q,5,FALSE),IF(LEFT(D21,4)="M RL",VLOOKUP(D21,'M RL'!L:Q,5,FALSE),IF(LEFT(D21,4)="N ML",VLOOKUP(D21,'N ML'!L:Q,5,FALSE),IF(LEFT(D21,4)="N RL",VLOOKUP(D21,#REF!,5,FALSE)))))</f>
        <v>Evor Eensalu</v>
      </c>
      <c r="F21" s="112" t="str">
        <f>IF(LEFT(D21,4)="M ML",VLOOKUP(D21,'M ML'!L:Q,6,FALSE),IF(LEFT(D21,4)="M RL",VLOOKUP(D21,'M RL'!L:Q,6,FALSE),IF(LEFT(D21,4)="N ML",VLOOKUP(D21,'N ML'!L:Q,6,FALSE),IF(LEFT(D21,4)="N RL",VLOOKUP(D21,#REF!,6,FALSE)))))</f>
        <v>Rannar Kiviste</v>
      </c>
      <c r="G21" s="113">
        <v>2.0</v>
      </c>
    </row>
    <row r="22" ht="12.0" customHeight="1">
      <c r="A22" s="109">
        <v>21.0</v>
      </c>
      <c r="B22" s="110">
        <v>4.0</v>
      </c>
      <c r="C22" s="111">
        <v>0.5</v>
      </c>
      <c r="D22" s="7" t="s">
        <v>51</v>
      </c>
      <c r="E22" s="112" t="str">
        <f>IF(LEFT(D22,4)="M ML",VLOOKUP(D22,'M ML'!L:Q,5,FALSE),IF(LEFT(D22,4)="M RL",VLOOKUP(D22,'M RL'!L:Q,5,FALSE),IF(LEFT(D22,4)="N ML",VLOOKUP(D22,'N ML'!L:Q,5,FALSE),IF(LEFT(D22,4)="N RL",VLOOKUP(D22,#REF!,5,FALSE)))))</f>
        <v>Martin Pipar</v>
      </c>
      <c r="F22" s="112" t="str">
        <f>IF(LEFT(D22,4)="M ML",VLOOKUP(D22,'M ML'!L:Q,6,FALSE),IF(LEFT(D22,4)="M RL",VLOOKUP(D22,'M RL'!L:Q,6,FALSE),IF(LEFT(D22,4)="N ML",VLOOKUP(D22,'N ML'!L:Q,6,FALSE),IF(LEFT(D22,4)="N RL",VLOOKUP(D22,#REF!,6,FALSE)))))</f>
        <v>Kairo Kadarpik</v>
      </c>
      <c r="G22" s="113">
        <v>1.0</v>
      </c>
    </row>
    <row r="23" ht="12.0" customHeight="1">
      <c r="A23" s="109">
        <v>22.0</v>
      </c>
      <c r="B23" s="110">
        <v>4.0</v>
      </c>
      <c r="C23" s="111">
        <v>0.5</v>
      </c>
      <c r="D23" s="7" t="s">
        <v>109</v>
      </c>
      <c r="E23" s="112" t="str">
        <f>IF(LEFT(D23,4)="M ML",VLOOKUP(D23,'M ML'!L:Q,5,FALSE),IF(LEFT(D23,4)="M RL",VLOOKUP(D23,'M RL'!L:Q,5,FALSE),IF(LEFT(D23,4)="N ML",VLOOKUP(D23,'N ML'!L:Q,5,FALSE),IF(LEFT(D23,4)="N RL",VLOOKUP(D23,#REF!,5,FALSE)))))</f>
        <v>Meelis Udusalu</v>
      </c>
      <c r="F23" s="112" t="str">
        <f>IF(LEFT(D23,4)="M ML",VLOOKUP(D23,'M ML'!L:Q,6,FALSE),IF(LEFT(D23,4)="M RL",VLOOKUP(D23,'M RL'!L:Q,6,FALSE),IF(LEFT(D23,4)="N ML",VLOOKUP(D23,'N ML'!L:Q,6,FALSE),IF(LEFT(D23,4)="N RL",VLOOKUP(D23,#REF!,6,FALSE)))))</f>
        <v>Sander Saar</v>
      </c>
      <c r="G23" s="113">
        <v>4.0</v>
      </c>
    </row>
    <row r="24" ht="12.0" customHeight="1">
      <c r="A24" s="109">
        <v>23.0</v>
      </c>
      <c r="B24" s="110">
        <v>4.0</v>
      </c>
      <c r="C24" s="111">
        <v>0.5</v>
      </c>
      <c r="D24" s="7" t="s">
        <v>110</v>
      </c>
      <c r="E24" s="112" t="str">
        <f>IF(LEFT(D24,4)="M ML",VLOOKUP(D24,'M ML'!L:Q,5,FALSE),IF(LEFT(D24,4)="M RL",VLOOKUP(D24,'M RL'!L:Q,5,FALSE),IF(LEFT(D24,4)="N ML",VLOOKUP(D24,'N ML'!L:Q,5,FALSE),IF(LEFT(D24,4)="N RL",VLOOKUP(D24,#REF!,5,FALSE)))))</f>
        <v>Erki Lumiste</v>
      </c>
      <c r="F24" s="112" t="str">
        <f>IF(LEFT(D24,4)="M ML",VLOOKUP(D24,'M ML'!L:Q,6,FALSE),IF(LEFT(D24,4)="M RL",VLOOKUP(D24,'M RL'!L:Q,6,FALSE),IF(LEFT(D24,4)="N ML",VLOOKUP(D24,'N ML'!L:Q,6,FALSE),IF(LEFT(D24,4)="N RL",VLOOKUP(D24,#REF!,6,FALSE)))))</f>
        <v>Mairon Kask</v>
      </c>
      <c r="G24" s="113">
        <v>5.0</v>
      </c>
    </row>
    <row r="25" ht="12.0" customHeight="1">
      <c r="A25" s="109">
        <v>24.0</v>
      </c>
      <c r="B25" s="110">
        <v>4.0</v>
      </c>
      <c r="C25" s="111">
        <v>0.5</v>
      </c>
      <c r="D25" s="7" t="s">
        <v>124</v>
      </c>
      <c r="E25" s="112" t="str">
        <f>IF(LEFT(D25,4)="M ML",VLOOKUP(D25,'M ML'!L:Q,5,FALSE),IF(LEFT(D25,4)="M RL",VLOOKUP(D25,'M RL'!L:Q,5,FALSE),IF(LEFT(D25,4)="N ML",VLOOKUP(D25,'N ML'!L:Q,5,FALSE),IF(LEFT(D25,4)="N RL",VLOOKUP(D25,#REF!,5,FALSE)))))</f>
        <v>Gerlin Unga</v>
      </c>
      <c r="F25" s="112" t="str">
        <f>IF(LEFT(D25,4)="M ML",VLOOKUP(D25,'M ML'!L:Q,6,FALSE),IF(LEFT(D25,4)="M RL",VLOOKUP(D25,'M RL'!L:Q,6,FALSE),IF(LEFT(D25,4)="N ML",VLOOKUP(D25,'N ML'!L:Q,6,FALSE),IF(LEFT(D25,4)="N RL",VLOOKUP(D25,#REF!,6,FALSE)))))</f>
        <v>Janete Tiits</v>
      </c>
      <c r="G25" s="113">
        <v>6.0</v>
      </c>
    </row>
    <row r="26" ht="12.0" customHeight="1">
      <c r="A26" s="109">
        <v>25.0</v>
      </c>
      <c r="B26" s="110">
        <v>5.0</v>
      </c>
      <c r="C26" s="111">
        <v>0.5138888888888888</v>
      </c>
      <c r="D26" s="7" t="s">
        <v>125</v>
      </c>
      <c r="E26" s="112" t="str">
        <f>IF(LEFT(D26,4)="M ML",VLOOKUP(D26,'M ML'!L:Q,5,FALSE),IF(LEFT(D26,4)="M RL",VLOOKUP(D26,'M RL'!L:Q,5,FALSE),IF(LEFT(D26,4)="N ML",VLOOKUP(D26,'N ML'!L:Q,5,FALSE),IF(LEFT(D26,4)="N RL",VLOOKUP(D26,#REF!,5,FALSE)))))</f>
        <v>Anely Pedai</v>
      </c>
      <c r="F26" s="112" t="str">
        <f>IF(LEFT(D26,4)="M ML",VLOOKUP(D26,'M ML'!L:Q,6,FALSE),IF(LEFT(D26,4)="M RL",VLOOKUP(D26,'M RL'!L:Q,6,FALSE),IF(LEFT(D26,4)="N ML",VLOOKUP(D26,'N ML'!L:Q,6,FALSE),IF(LEFT(D26,4)="N RL",VLOOKUP(D26,#REF!,6,FALSE)))))</f>
        <v>Piret Loorits</v>
      </c>
      <c r="G26" s="113">
        <v>1.0</v>
      </c>
    </row>
    <row r="27" ht="12.0" customHeight="1">
      <c r="A27" s="109">
        <v>26.0</v>
      </c>
      <c r="B27" s="110">
        <v>5.0</v>
      </c>
      <c r="C27" s="111">
        <v>0.5138888888888888</v>
      </c>
      <c r="D27" s="7" t="s">
        <v>133</v>
      </c>
      <c r="E27" s="112" t="str">
        <f>IF(LEFT(D27,4)="M ML",VLOOKUP(D27,'M ML'!L:Q,5,FALSE),IF(LEFT(D27,4)="M RL",VLOOKUP(D27,'M RL'!L:Q,5,FALSE),IF(LEFT(D27,4)="N ML",VLOOKUP(D27,'N ML'!L:Q,5,FALSE),IF(LEFT(D27,4)="N RL",VLOOKUP(D27,#REF!,5,FALSE)))))</f>
        <v>Lenna Mette Kadarpik</v>
      </c>
      <c r="F27" s="112" t="str">
        <f>IF(LEFT(D27,4)="M ML",VLOOKUP(D27,'M ML'!L:Q,6,FALSE),IF(LEFT(D27,4)="M RL",VLOOKUP(D27,'M RL'!L:Q,6,FALSE),IF(LEFT(D27,4)="N ML",VLOOKUP(D27,'N ML'!L:Q,6,FALSE),IF(LEFT(D27,4)="N RL",VLOOKUP(D27,#REF!,6,FALSE)))))</f>
        <v>Evaliisa Poola</v>
      </c>
      <c r="G27" s="113">
        <v>2.0</v>
      </c>
    </row>
    <row r="28" ht="12.0" customHeight="1">
      <c r="A28" s="109">
        <v>27.0</v>
      </c>
      <c r="B28" s="110">
        <v>5.0</v>
      </c>
      <c r="C28" s="111">
        <v>0.5138888888888888</v>
      </c>
      <c r="D28" s="7" t="s">
        <v>142</v>
      </c>
      <c r="E28" s="112" t="str">
        <f>IF(LEFT(D28,4)="M ML",VLOOKUP(D28,'M ML'!L:Q,5,FALSE),IF(LEFT(D28,4)="M RL",VLOOKUP(D28,'M RL'!L:Q,5,FALSE),IF(LEFT(D28,4)="N ML",VLOOKUP(D28,'N ML'!L:Q,5,FALSE),IF(LEFT(D28,4)="N RL",VLOOKUP(D28,#REF!,5,FALSE)))))</f>
        <v>Tiina Trofimova</v>
      </c>
      <c r="F28" s="112" t="str">
        <f>IF(LEFT(D28,4)="M ML",VLOOKUP(D28,'M ML'!L:Q,6,FALSE),IF(LEFT(D28,4)="M RL",VLOOKUP(D28,'M RL'!L:Q,6,FALSE),IF(LEFT(D28,4)="N ML",VLOOKUP(D28,'N ML'!L:Q,6,FALSE),IF(LEFT(D28,4)="N RL",VLOOKUP(D28,#REF!,6,FALSE)))))</f>
        <v>Ly Tommingas</v>
      </c>
      <c r="G28" s="113">
        <v>3.0</v>
      </c>
    </row>
    <row r="29" ht="12.0" customHeight="1">
      <c r="A29" s="109">
        <v>28.0</v>
      </c>
      <c r="B29" s="110">
        <v>5.0</v>
      </c>
      <c r="C29" s="111">
        <v>0.5138888888888888</v>
      </c>
      <c r="D29" s="7" t="s">
        <v>91</v>
      </c>
      <c r="E29" s="112" t="str">
        <f>IF(LEFT(D29,4)="M ML",VLOOKUP(D29,'M ML'!L:Q,5,FALSE),IF(LEFT(D29,4)="M RL",VLOOKUP(D29,'M RL'!L:Q,5,FALSE),IF(LEFT(D29,4)="N ML",VLOOKUP(D29,'N ML'!L:Q,5,FALSE),IF(LEFT(D29,4)="N RL",VLOOKUP(D29,#REF!,5,FALSE)))))</f>
        <v>Andres Ella</v>
      </c>
      <c r="F29" s="112" t="str">
        <f>IF(LEFT(D29,4)="M ML",VLOOKUP(D29,'M ML'!L:Q,6,FALSE),IF(LEFT(D29,4)="M RL",VLOOKUP(D29,'M RL'!L:Q,6,FALSE),IF(LEFT(D29,4)="N ML",VLOOKUP(D29,'N ML'!L:Q,6,FALSE),IF(LEFT(D29,4)="N RL",VLOOKUP(D29,#REF!,6,FALSE)))))</f>
        <v>Martin Pipar</v>
      </c>
      <c r="G29" s="113">
        <v>1.0</v>
      </c>
    </row>
    <row r="30" ht="12.0" customHeight="1">
      <c r="A30" s="109">
        <v>29.0</v>
      </c>
      <c r="B30" s="110">
        <v>5.0</v>
      </c>
      <c r="C30" s="111">
        <v>0.5138888888888888</v>
      </c>
      <c r="D30" s="1" t="s">
        <v>55</v>
      </c>
      <c r="E30" s="112" t="str">
        <f>IF(LEFT(D30,4)="M ML",VLOOKUP(D30,'M ML'!L:Q,5,FALSE),IF(LEFT(D30,4)="M RL",VLOOKUP(D30,'M RL'!L:Q,5,FALSE),IF(LEFT(D30,4)="N ML",VLOOKUP(D30,'N ML'!L:Q,5,FALSE),IF(LEFT(D30,4)="N RL",VLOOKUP(D30,#REF!,5,FALSE)))))</f>
        <v>Rannar Kiviste</v>
      </c>
      <c r="F30" s="112" t="str">
        <f>IF(LEFT(D30,4)="M ML",VLOOKUP(D30,'M ML'!L:Q,6,FALSE),IF(LEFT(D30,4)="M RL",VLOOKUP(D30,'M RL'!L:Q,6,FALSE),IF(LEFT(D30,4)="N ML",VLOOKUP(D30,'N ML'!L:Q,6,FALSE),IF(LEFT(D30,4)="N RL",VLOOKUP(D30,#REF!,6,FALSE)))))</f>
        <v>Rando Roosla</v>
      </c>
      <c r="G30" s="113">
        <v>6.0</v>
      </c>
    </row>
    <row r="31" ht="12.0" customHeight="1">
      <c r="A31" s="109">
        <v>30.0</v>
      </c>
      <c r="B31" s="110">
        <v>5.0</v>
      </c>
      <c r="C31" s="111">
        <v>0.5138888888888888</v>
      </c>
      <c r="D31" s="1" t="s">
        <v>58</v>
      </c>
      <c r="E31" s="112" t="str">
        <f>IF(LEFT(D31,4)="M ML",VLOOKUP(D31,'M ML'!L:Q,5,FALSE),IF(LEFT(D31,4)="M RL",VLOOKUP(D31,'M RL'!L:Q,5,FALSE),IF(LEFT(D31,4)="N ML",VLOOKUP(D31,'N ML'!L:Q,5,FALSE),IF(LEFT(D31,4)="N RL",VLOOKUP(D31,#REF!,5,FALSE)))))</f>
        <v>Kairo Kadarpik</v>
      </c>
      <c r="F31" s="112" t="str">
        <f>IF(LEFT(D31,4)="M ML",VLOOKUP(D31,'M ML'!L:Q,6,FALSE),IF(LEFT(D31,4)="M RL",VLOOKUP(D31,'M RL'!L:Q,6,FALSE),IF(LEFT(D31,4)="N ML",VLOOKUP(D31,'N ML'!L:Q,6,FALSE),IF(LEFT(D31,4)="N RL",VLOOKUP(D31,#REF!,6,FALSE)))))</f>
        <v>Hendrik Ella</v>
      </c>
      <c r="G31" s="113">
        <v>4.0</v>
      </c>
    </row>
    <row r="32" ht="12.0" customHeight="1">
      <c r="A32" s="109">
        <v>31.0</v>
      </c>
      <c r="B32" s="110">
        <v>6.0</v>
      </c>
      <c r="C32" s="111">
        <v>0.5277777777777778</v>
      </c>
      <c r="D32" s="7" t="s">
        <v>111</v>
      </c>
      <c r="E32" s="112" t="str">
        <f>IF(LEFT(D32,4)="M ML",VLOOKUP(D32,'M ML'!L:Q,5,FALSE),IF(LEFT(D32,4)="M RL",VLOOKUP(D32,'M RL'!L:Q,5,FALSE),IF(LEFT(D32,4)="N ML",VLOOKUP(D32,'N ML'!L:Q,5,FALSE),IF(LEFT(D32,4)="N RL",VLOOKUP(D32,#REF!,5,FALSE)))))</f>
        <v>Virgo Olju</v>
      </c>
      <c r="F32" s="112" t="str">
        <f>IF(LEFT(D32,4)="M ML",VLOOKUP(D32,'M ML'!L:Q,6,FALSE),IF(LEFT(D32,4)="M RL",VLOOKUP(D32,'M RL'!L:Q,6,FALSE),IF(LEFT(D32,4)="N ML",VLOOKUP(D32,'N ML'!L:Q,6,FALSE),IF(LEFT(D32,4)="N RL",VLOOKUP(D32,#REF!,6,FALSE)))))</f>
        <v>Sander Saar</v>
      </c>
      <c r="G32" s="113">
        <v>6.0</v>
      </c>
    </row>
    <row r="33" ht="12.0" customHeight="1">
      <c r="A33" s="109">
        <v>32.0</v>
      </c>
      <c r="B33" s="110">
        <v>6.0</v>
      </c>
      <c r="C33" s="111">
        <v>0.5277777777777778</v>
      </c>
      <c r="D33" s="7" t="s">
        <v>112</v>
      </c>
      <c r="E33" s="112" t="str">
        <f>IF(LEFT(D33,4)="M ML",VLOOKUP(D33,'M ML'!L:Q,5,FALSE),IF(LEFT(D33,4)="M RL",VLOOKUP(D33,'M RL'!L:Q,5,FALSE),IF(LEFT(D33,4)="N ML",VLOOKUP(D33,'N ML'!L:Q,5,FALSE),IF(LEFT(D33,4)="N RL",VLOOKUP(D33,#REF!,5,FALSE)))))</f>
        <v>Meelis Udusalu</v>
      </c>
      <c r="F33" s="112" t="str">
        <f>IF(LEFT(D33,4)="M ML",VLOOKUP(D33,'M ML'!L:Q,6,FALSE),IF(LEFT(D33,4)="M RL",VLOOKUP(D33,'M RL'!L:Q,6,FALSE),IF(LEFT(D33,4)="N ML",VLOOKUP(D33,'N ML'!L:Q,6,FALSE),IF(LEFT(D33,4)="N RL",VLOOKUP(D33,#REF!,6,FALSE)))))</f>
        <v>Erki Lumiste</v>
      </c>
      <c r="G33" s="113">
        <v>3.0</v>
      </c>
    </row>
    <row r="34" ht="12.0" customHeight="1">
      <c r="A34" s="109">
        <v>33.0</v>
      </c>
      <c r="B34" s="110">
        <v>6.0</v>
      </c>
      <c r="C34" s="111">
        <v>0.5277777777777778</v>
      </c>
      <c r="D34" s="1" t="s">
        <v>144</v>
      </c>
      <c r="E34" s="112" t="str">
        <f>IF(LEFT(D34,4)="M ML",VLOOKUP(D34,'M ML'!L:Q,5,FALSE),IF(LEFT(D34,4)="M RL",VLOOKUP(D34,'M RL'!L:Q,5,FALSE),IF(LEFT(D34,4)="N ML",VLOOKUP(D34,'N ML'!L:Q,5,FALSE),IF(LEFT(D34,4)="N RL",VLOOKUP(D34,#REF!,5,FALSE)))))</f>
        <v>Lenna Mette Kadarpik</v>
      </c>
      <c r="F34" s="112" t="str">
        <f>IF(LEFT(D34,4)="M ML",VLOOKUP(D34,'M ML'!L:Q,6,FALSE),IF(LEFT(D34,4)="M RL",VLOOKUP(D34,'M RL'!L:Q,6,FALSE),IF(LEFT(D34,4)="N ML",VLOOKUP(D34,'N ML'!L:Q,6,FALSE),IF(LEFT(D34,4)="N RL",VLOOKUP(D34,#REF!,6,FALSE)))))</f>
        <v>Getri Roosla</v>
      </c>
      <c r="G34" s="113">
        <v>5.0</v>
      </c>
    </row>
    <row r="35" ht="12.0" customHeight="1">
      <c r="A35" s="109">
        <v>34.0</v>
      </c>
      <c r="B35" s="110">
        <v>6.0</v>
      </c>
      <c r="C35" s="111">
        <v>0.5277777777777778</v>
      </c>
      <c r="D35" s="1" t="s">
        <v>145</v>
      </c>
      <c r="E35" s="112" t="str">
        <f>IF(LEFT(D35,4)="M ML",VLOOKUP(D35,'M ML'!L:Q,5,FALSE),IF(LEFT(D35,4)="M RL",VLOOKUP(D35,'M RL'!L:Q,5,FALSE),IF(LEFT(D35,4)="N ML",VLOOKUP(D35,'N ML'!L:Q,5,FALSE),IF(LEFT(D35,4)="N RL",VLOOKUP(D35,#REF!,5,FALSE)))))</f>
        <v>Ly Tommingas</v>
      </c>
      <c r="F35" s="112" t="str">
        <f>IF(LEFT(D35,4)="M ML",VLOOKUP(D35,'M ML'!L:Q,6,FALSE),IF(LEFT(D35,4)="M RL",VLOOKUP(D35,'M RL'!L:Q,6,FALSE),IF(LEFT(D35,4)="N ML",VLOOKUP(D35,'N ML'!L:Q,6,FALSE),IF(LEFT(D35,4)="N RL",VLOOKUP(D35,#REF!,6,FALSE)))))</f>
        <v>Piret Loorits</v>
      </c>
      <c r="G35" s="113">
        <v>1.0</v>
      </c>
    </row>
    <row r="36" ht="12.0" customHeight="1">
      <c r="A36" s="109">
        <v>35.0</v>
      </c>
      <c r="B36" s="110">
        <v>6.0</v>
      </c>
      <c r="C36" s="111">
        <v>0.5277777777777778</v>
      </c>
      <c r="D36" s="1" t="s">
        <v>151</v>
      </c>
      <c r="E36" s="112" t="str">
        <f>IF(LEFT(D36,4)="M ML",VLOOKUP(D36,'M ML'!L:Q,5,FALSE),IF(LEFT(D36,4)="M RL",VLOOKUP(D36,'M RL'!L:Q,5,FALSE),IF(LEFT(D36,4)="N ML",VLOOKUP(D36,'N ML'!L:Q,5,FALSE),IF(LEFT(D36,4)="N RL",VLOOKUP(D36,#REF!,5,FALSE)))))</f>
        <v>Gerlin Unga</v>
      </c>
      <c r="F36" s="112" t="str">
        <f>IF(LEFT(D36,4)="M ML",VLOOKUP(D36,'M ML'!L:Q,6,FALSE),IF(LEFT(D36,4)="M RL",VLOOKUP(D36,'M RL'!L:Q,6,FALSE),IF(LEFT(D36,4)="N ML",VLOOKUP(D36,'N ML'!L:Q,6,FALSE),IF(LEFT(D36,4)="N RL",VLOOKUP(D36,#REF!,6,FALSE)))))</f>
        <v>Tiina Trofimova</v>
      </c>
      <c r="G36" s="113">
        <v>6.0</v>
      </c>
    </row>
    <row r="37" ht="12.0" customHeight="1">
      <c r="A37" s="109">
        <v>36.0</v>
      </c>
      <c r="B37" s="110">
        <v>6.0</v>
      </c>
      <c r="C37" s="111">
        <v>0.5277777777777778</v>
      </c>
      <c r="D37" s="1" t="s">
        <v>152</v>
      </c>
      <c r="E37" s="112" t="str">
        <f>IF(LEFT(D37,4)="M ML",VLOOKUP(D37,'M ML'!L:Q,5,FALSE),IF(LEFT(D37,4)="M RL",VLOOKUP(D37,'M RL'!L:Q,5,FALSE),IF(LEFT(D37,4)="N ML",VLOOKUP(D37,'N ML'!L:Q,5,FALSE),IF(LEFT(D37,4)="N RL",VLOOKUP(D37,#REF!,5,FALSE)))))</f>
        <v>Anely Pedai</v>
      </c>
      <c r="F37" s="112" t="str">
        <f>IF(LEFT(D37,4)="M ML",VLOOKUP(D37,'M ML'!L:Q,6,FALSE),IF(LEFT(D37,4)="M RL",VLOOKUP(D37,'M RL'!L:Q,6,FALSE),IF(LEFT(D37,4)="N ML",VLOOKUP(D37,'N ML'!L:Q,6,FALSE),IF(LEFT(D37,4)="N RL",VLOOKUP(D37,#REF!,6,FALSE)))))</f>
        <v>Emma Lisette Kadarpik</v>
      </c>
      <c r="G37" s="113">
        <v>4.0</v>
      </c>
    </row>
    <row r="38" ht="12.0" customHeight="1">
      <c r="A38" s="109">
        <v>37.0</v>
      </c>
      <c r="B38" s="110">
        <v>7.0</v>
      </c>
      <c r="C38" s="111">
        <v>0.5416666666666666</v>
      </c>
      <c r="D38" s="7" t="s">
        <v>92</v>
      </c>
      <c r="E38" s="112" t="str">
        <f>IF(LEFT(D38,4)="M ML",VLOOKUP(D38,'M ML'!L:Q,5,FALSE),IF(LEFT(D38,4)="M RL",VLOOKUP(D38,'M RL'!L:Q,5,FALSE),IF(LEFT(D38,4)="N ML",VLOOKUP(D38,'N ML'!L:Q,5,FALSE),IF(LEFT(D38,4)="N RL",VLOOKUP(D38,#REF!,5,FALSE)))))</f>
        <v>Ellikar Eensalu</v>
      </c>
      <c r="F38" s="112" t="str">
        <f>IF(LEFT(D38,4)="M ML",VLOOKUP(D38,'M ML'!L:Q,6,FALSE),IF(LEFT(D38,4)="M RL",VLOOKUP(D38,'M RL'!L:Q,6,FALSE),IF(LEFT(D38,4)="N ML",VLOOKUP(D38,'N ML'!L:Q,6,FALSE),IF(LEFT(D38,4)="N RL",VLOOKUP(D38,#REF!,6,FALSE)))))</f>
        <v>Martin Pipar</v>
      </c>
      <c r="G38" s="113"/>
    </row>
    <row r="39" ht="12.0" customHeight="1">
      <c r="A39" s="109">
        <v>38.0</v>
      </c>
      <c r="B39" s="110">
        <v>7.0</v>
      </c>
      <c r="C39" s="111">
        <v>0.5416666666666666</v>
      </c>
      <c r="D39" s="1" t="s">
        <v>64</v>
      </c>
      <c r="E39" s="112" t="str">
        <f>IF(LEFT(D39,4)="M ML",VLOOKUP(D39,'M ML'!L:Q,5,FALSE),IF(LEFT(D39,4)="M RL",VLOOKUP(D39,'M RL'!L:Q,5,FALSE),IF(LEFT(D39,4)="N ML",VLOOKUP(D39,'N ML'!L:Q,5,FALSE),IF(LEFT(D39,4)="N RL",VLOOKUP(D39,#REF!,5,FALSE)))))</f>
        <v>Karl Mattias Pedai</v>
      </c>
      <c r="F39" s="112" t="str">
        <f>IF(LEFT(D39,4)="M ML",VLOOKUP(D39,'M ML'!L:Q,6,FALSE),IF(LEFT(D39,4)="M RL",VLOOKUP(D39,'M RL'!L:Q,6,FALSE),IF(LEFT(D39,4)="N ML",VLOOKUP(D39,'N ML'!L:Q,6,FALSE),IF(LEFT(D39,4)="N RL",VLOOKUP(D39,#REF!,6,FALSE)))))</f>
        <v>Rando Roosla</v>
      </c>
      <c r="G39" s="113">
        <v>2.0</v>
      </c>
    </row>
    <row r="40" ht="12.0" customHeight="1">
      <c r="A40" s="109">
        <v>39.0</v>
      </c>
      <c r="B40" s="110">
        <v>7.0</v>
      </c>
      <c r="C40" s="111">
        <v>0.5416666666666666</v>
      </c>
      <c r="D40" s="1" t="s">
        <v>67</v>
      </c>
      <c r="E40" s="112" t="str">
        <f>IF(LEFT(D40,4)="M ML",VLOOKUP(D40,'M ML'!L:Q,5,FALSE),IF(LEFT(D40,4)="M RL",VLOOKUP(D40,'M RL'!L:Q,5,FALSE),IF(LEFT(D40,4)="N ML",VLOOKUP(D40,'N ML'!L:Q,5,FALSE),IF(LEFT(D40,4)="N RL",VLOOKUP(D40,#REF!,5,FALSE)))))</f>
        <v>Evor Eensalu</v>
      </c>
      <c r="F40" s="112" t="str">
        <f>IF(LEFT(D40,4)="M ML",VLOOKUP(D40,'M ML'!L:Q,6,FALSE),IF(LEFT(D40,4)="M RL",VLOOKUP(D40,'M RL'!L:Q,6,FALSE),IF(LEFT(D40,4)="N ML",VLOOKUP(D40,'N ML'!L:Q,6,FALSE),IF(LEFT(D40,4)="N RL",VLOOKUP(D40,#REF!,6,FALSE)))))</f>
        <v>Kairo Kadarpik</v>
      </c>
      <c r="G40" s="113">
        <v>6.0</v>
      </c>
    </row>
    <row r="41" ht="12.0" customHeight="1">
      <c r="A41" s="109">
        <v>40.0</v>
      </c>
      <c r="B41" s="110">
        <v>7.0</v>
      </c>
      <c r="C41" s="111">
        <v>0.5416666666666666</v>
      </c>
      <c r="D41" s="1" t="s">
        <v>62</v>
      </c>
      <c r="E41" s="112" t="str">
        <f>IF(LEFT(D41,4)="M ML",VLOOKUP(D41,'M ML'!L:Q,5,FALSE),IF(LEFT(D41,4)="M RL",VLOOKUP(D41,'M RL'!L:Q,5,FALSE),IF(LEFT(D41,4)="N ML",VLOOKUP(D41,'N ML'!L:Q,5,FALSE),IF(LEFT(D41,4)="N RL",VLOOKUP(D41,#REF!,5,FALSE)))))</f>
        <v>Rannar Kiviste</v>
      </c>
      <c r="F41" s="112" t="str">
        <f>IF(LEFT(D41,4)="M ML",VLOOKUP(D41,'M ML'!L:Q,6,FALSE),IF(LEFT(D41,4)="M RL",VLOOKUP(D41,'M RL'!L:Q,6,FALSE),IF(LEFT(D41,4)="N ML",VLOOKUP(D41,'N ML'!L:Q,6,FALSE),IF(LEFT(D41,4)="N RL",VLOOKUP(D41,#REF!,6,FALSE)))))</f>
        <v>Hendrik Ella</v>
      </c>
      <c r="G41" s="113">
        <v>4.0</v>
      </c>
    </row>
    <row r="42" ht="12.0" customHeight="1">
      <c r="A42" s="109">
        <v>41.0</v>
      </c>
      <c r="B42" s="110">
        <v>7.0</v>
      </c>
      <c r="C42" s="111">
        <v>0.5416666666666666</v>
      </c>
      <c r="D42" s="7" t="s">
        <v>113</v>
      </c>
      <c r="E42" s="112" t="str">
        <f>IF(LEFT(D42,4)="M ML",VLOOKUP(D42,'M ML'!L:Q,5,FALSE),IF(LEFT(D42,4)="M RL",VLOOKUP(D42,'M RL'!L:Q,5,FALSE),IF(LEFT(D42,4)="N ML",VLOOKUP(D42,'N ML'!L:Q,5,FALSE),IF(LEFT(D42,4)="N RL",VLOOKUP(D42,#REF!,5,FALSE)))))</f>
        <v>Sander Saar</v>
      </c>
      <c r="F42" s="112" t="str">
        <f>IF(LEFT(D42,4)="M ML",VLOOKUP(D42,'M ML'!L:Q,6,FALSE),IF(LEFT(D42,4)="M RL",VLOOKUP(D42,'M RL'!L:Q,6,FALSE),IF(LEFT(D42,4)="N ML",VLOOKUP(D42,'N ML'!L:Q,6,FALSE),IF(LEFT(D42,4)="N RL",VLOOKUP(D42,#REF!,6,FALSE)))))</f>
        <v>Mairon Kask</v>
      </c>
      <c r="G42" s="113">
        <v>2.0</v>
      </c>
    </row>
    <row r="43" ht="12.0" customHeight="1">
      <c r="A43" s="109">
        <v>42.0</v>
      </c>
      <c r="B43" s="110">
        <v>7.0</v>
      </c>
      <c r="C43" s="111">
        <v>0.5416666666666666</v>
      </c>
      <c r="D43" s="114" t="s">
        <v>114</v>
      </c>
      <c r="E43" s="112" t="str">
        <f>IF(LEFT(D43,4)="M ML",VLOOKUP(D43,'M ML'!L:Q,5,FALSE),IF(LEFT(D43,4)="M RL",VLOOKUP(D43,'M RL'!L:Q,5,FALSE),IF(LEFT(D43,4)="N ML",VLOOKUP(D43,'N ML'!L:Q,5,FALSE),IF(LEFT(D43,4)="N RL",VLOOKUP(D43,#REF!,5,FALSE)))))</f>
        <v>Meelis Udusalu</v>
      </c>
      <c r="F43" s="112" t="str">
        <f>IF(LEFT(D43,4)="M ML",VLOOKUP(D43,'M ML'!L:Q,6,FALSE),IF(LEFT(D43,4)="M RL",VLOOKUP(D43,'M RL'!L:Q,6,FALSE),IF(LEFT(D43,4)="N ML",VLOOKUP(D43,'N ML'!L:Q,6,FALSE),IF(LEFT(D43,4)="N RL",VLOOKUP(D43,#REF!,6,FALSE)))))</f>
        <v>Virgo Olju</v>
      </c>
      <c r="G43" s="113">
        <v>3.0</v>
      </c>
    </row>
    <row r="44" ht="12.0" customHeight="1">
      <c r="A44" s="109">
        <v>43.0</v>
      </c>
      <c r="B44" s="110">
        <v>8.0</v>
      </c>
      <c r="C44" s="111">
        <v>0.5555555555555556</v>
      </c>
      <c r="D44" s="1" t="s">
        <v>147</v>
      </c>
      <c r="E44" s="112" t="str">
        <f>IF(LEFT(D44,4)="M ML",VLOOKUP(D44,'M ML'!L:Q,5,FALSE),IF(LEFT(D44,4)="M RL",VLOOKUP(D44,'M RL'!L:Q,5,FALSE),IF(LEFT(D44,4)="N ML",VLOOKUP(D44,'N ML'!L:Q,5,FALSE),IF(LEFT(D44,4)="N RL",VLOOKUP(D44,#REF!,5,FALSE)))))</f>
        <v>Janete Tiits</v>
      </c>
      <c r="F44" s="112" t="str">
        <f>IF(LEFT(D44,4)="M ML",VLOOKUP(D44,'M ML'!L:Q,6,FALSE),IF(LEFT(D44,4)="M RL",VLOOKUP(D44,'M RL'!L:Q,6,FALSE),IF(LEFT(D44,4)="N ML",VLOOKUP(D44,'N ML'!L:Q,6,FALSE),IF(LEFT(D44,4)="N RL",VLOOKUP(D44,#REF!,6,FALSE)))))</f>
        <v>Lenna Mette Kadarpik</v>
      </c>
      <c r="G44" s="113">
        <v>5.0</v>
      </c>
    </row>
    <row r="45" ht="12.0" customHeight="1">
      <c r="A45" s="109">
        <v>44.0</v>
      </c>
      <c r="B45" s="110">
        <v>8.0</v>
      </c>
      <c r="C45" s="111">
        <v>0.5555555555555556</v>
      </c>
      <c r="D45" s="1" t="s">
        <v>148</v>
      </c>
      <c r="E45" s="112" t="str">
        <f>IF(LEFT(D45,4)="M ML",VLOOKUP(D45,'M ML'!L:Q,5,FALSE),IF(LEFT(D45,4)="M RL",VLOOKUP(D45,'M RL'!L:Q,5,FALSE),IF(LEFT(D45,4)="N ML",VLOOKUP(D45,'N ML'!L:Q,5,FALSE),IF(LEFT(D45,4)="N RL",VLOOKUP(D45,#REF!,5,FALSE)))))</f>
        <v>Evaliisa Poola</v>
      </c>
      <c r="F45" s="112" t="str">
        <f>IF(LEFT(D45,4)="M ML",VLOOKUP(D45,'M ML'!L:Q,6,FALSE),IF(LEFT(D45,4)="M RL",VLOOKUP(D45,'M RL'!L:Q,6,FALSE),IF(LEFT(D45,4)="N ML",VLOOKUP(D45,'N ML'!L:Q,6,FALSE),IF(LEFT(D45,4)="N RL",VLOOKUP(D45,#REF!,6,FALSE)))))</f>
        <v>Piret Loorits</v>
      </c>
      <c r="G45" s="113">
        <v>3.0</v>
      </c>
    </row>
    <row r="46" ht="12.0" customHeight="1">
      <c r="A46" s="109">
        <v>45.0</v>
      </c>
      <c r="B46" s="110">
        <v>8.0</v>
      </c>
      <c r="C46" s="111">
        <v>0.5555555555555556</v>
      </c>
      <c r="D46" s="1" t="s">
        <v>153</v>
      </c>
      <c r="E46" s="112" t="str">
        <f>IF(LEFT(D46,4)="M ML",VLOOKUP(D46,'M ML'!L:Q,5,FALSE),IF(LEFT(D46,4)="M RL",VLOOKUP(D46,'M RL'!L:Q,5,FALSE),IF(LEFT(D46,4)="N ML",VLOOKUP(D46,'N ML'!L:Q,5,FALSE),IF(LEFT(D46,4)="N RL",VLOOKUP(D46,#REF!,5,FALSE)))))</f>
        <v>Gerlin Unga</v>
      </c>
      <c r="F46" s="112" t="str">
        <f>IF(LEFT(D46,4)="M ML",VLOOKUP(D46,'M ML'!L:Q,6,FALSE),IF(LEFT(D46,4)="M RL",VLOOKUP(D46,'M RL'!L:Q,6,FALSE),IF(LEFT(D46,4)="N ML",VLOOKUP(D46,'N ML'!L:Q,6,FALSE),IF(LEFT(D46,4)="N RL",VLOOKUP(D46,#REF!,6,FALSE)))))</f>
        <v>Anely Pedai</v>
      </c>
      <c r="G46" s="113">
        <v>1.0</v>
      </c>
    </row>
    <row r="47" ht="12.0" customHeight="1">
      <c r="A47" s="109">
        <v>46.0</v>
      </c>
      <c r="B47" s="110">
        <v>8.0</v>
      </c>
      <c r="C47" s="111">
        <v>0.5555555555555556</v>
      </c>
      <c r="D47" s="1" t="s">
        <v>154</v>
      </c>
      <c r="E47" s="112" t="str">
        <f>IF(LEFT(D47,4)="M ML",VLOOKUP(D47,'M ML'!L:Q,5,FALSE),IF(LEFT(D47,4)="M RL",VLOOKUP(D47,'M RL'!L:Q,5,FALSE),IF(LEFT(D47,4)="N ML",VLOOKUP(D47,'N ML'!L:Q,5,FALSE),IF(LEFT(D47,4)="N RL",VLOOKUP(D47,#REF!,5,FALSE)))))</f>
        <v>Tiina Trofimova</v>
      </c>
      <c r="F47" s="112" t="str">
        <f>IF(LEFT(D47,4)="M ML",VLOOKUP(D47,'M ML'!L:Q,6,FALSE),IF(LEFT(D47,4)="M RL",VLOOKUP(D47,'M RL'!L:Q,6,FALSE),IF(LEFT(D47,4)="N ML",VLOOKUP(D47,'N ML'!L:Q,6,FALSE),IF(LEFT(D47,4)="N RL",VLOOKUP(D47,#REF!,6,FALSE)))))</f>
        <v>Emma Lisette Kadarpik</v>
      </c>
      <c r="G47" s="113">
        <v>2.0</v>
      </c>
    </row>
    <row r="48" ht="12.0" customHeight="1">
      <c r="A48" s="109">
        <v>47.0</v>
      </c>
      <c r="B48" s="110">
        <v>8.0</v>
      </c>
      <c r="C48" s="111">
        <v>0.5555555555555556</v>
      </c>
      <c r="D48" s="7" t="s">
        <v>94</v>
      </c>
      <c r="E48" s="112" t="str">
        <f>IF(LEFT(D48,4)="M ML",VLOOKUP(D48,'M ML'!L:Q,5,FALSE),IF(LEFT(D48,4)="M RL",VLOOKUP(D48,'M RL'!L:Q,5,FALSE),IF(LEFT(D48,4)="N ML",VLOOKUP(D48,'N ML'!L:Q,5,FALSE),IF(LEFT(D48,4)="N RL",VLOOKUP(D48,#REF!,5,FALSE)))))</f>
        <v>Ellikar Eensalu</v>
      </c>
      <c r="F48" s="112" t="str">
        <f>IF(LEFT(D48,4)="M ML",VLOOKUP(D48,'M ML'!L:Q,6,FALSE),IF(LEFT(D48,4)="M RL",VLOOKUP(D48,'M RL'!L:Q,6,FALSE),IF(LEFT(D48,4)="N ML",VLOOKUP(D48,'N ML'!L:Q,6,FALSE),IF(LEFT(D48,4)="N RL",VLOOKUP(D48,#REF!,6,FALSE)))))</f>
        <v>Andres Ella</v>
      </c>
      <c r="G48" s="113">
        <v>1.0</v>
      </c>
    </row>
    <row r="49" ht="12.0" customHeight="1">
      <c r="A49" s="109">
        <v>48.0</v>
      </c>
      <c r="B49" s="110">
        <v>8.0</v>
      </c>
      <c r="C49" s="111">
        <v>0.5555555555555556</v>
      </c>
      <c r="D49" s="115" t="s">
        <v>70</v>
      </c>
      <c r="E49" s="112" t="str">
        <f>IF(LEFT(D49,4)="M ML",VLOOKUP(D49,'M ML'!L:Q,5,FALSE),IF(LEFT(D49,4)="M RL",VLOOKUP(D49,'M RL'!L:Q,5,FALSE),IF(LEFT(D49,4)="N ML",VLOOKUP(D49,'N ML'!L:Q,5,FALSE),IF(LEFT(D49,4)="N RL",VLOOKUP(D49,#REF!,5,FALSE)))))</f>
        <v>Rando Roosla</v>
      </c>
      <c r="F49" s="112" t="str">
        <f>IF(LEFT(D49,4)="M ML",VLOOKUP(D49,'M ML'!L:Q,6,FALSE),IF(LEFT(D49,4)="M RL",VLOOKUP(D49,'M RL'!L:Q,6,FALSE),IF(LEFT(D49,4)="N ML",VLOOKUP(D49,'N ML'!L:Q,6,FALSE),IF(LEFT(D49,4)="N RL",VLOOKUP(D49,#REF!,6,FALSE)))))</f>
        <v>Kairo Kadarpik</v>
      </c>
      <c r="G49" s="113">
        <v>3.0</v>
      </c>
    </row>
    <row r="50" ht="12.0" customHeight="1">
      <c r="A50" s="109">
        <v>49.0</v>
      </c>
      <c r="B50" s="110">
        <v>9.0</v>
      </c>
      <c r="C50" s="111">
        <v>0.5694444444444444</v>
      </c>
      <c r="D50" s="115" t="s">
        <v>72</v>
      </c>
      <c r="E50" s="112" t="str">
        <f>IF(LEFT(D50,4)="M ML",VLOOKUP(D50,'M ML'!L:Q,5,FALSE),IF(LEFT(D50,4)="M RL",VLOOKUP(D50,'M RL'!L:Q,5,FALSE),IF(LEFT(D50,4)="N ML",VLOOKUP(D50,'N ML'!L:Q,5,FALSE),IF(LEFT(D50,4)="N RL",VLOOKUP(D50,#REF!,5,FALSE)))))</f>
        <v>Karl Mattias Pedai</v>
      </c>
      <c r="F50" s="112" t="str">
        <f>IF(LEFT(D50,4)="M ML",VLOOKUP(D50,'M ML'!L:Q,6,FALSE),IF(LEFT(D50,4)="M RL",VLOOKUP(D50,'M RL'!L:Q,6,FALSE),IF(LEFT(D50,4)="N ML",VLOOKUP(D50,'N ML'!L:Q,6,FALSE),IF(LEFT(D50,4)="N RL",VLOOKUP(D50,#REF!,6,FALSE)))))</f>
        <v>Evor Eensalu</v>
      </c>
      <c r="G50" s="113">
        <v>2.0</v>
      </c>
    </row>
    <row r="51" ht="12.0" customHeight="1">
      <c r="A51" s="109">
        <v>50.0</v>
      </c>
      <c r="B51" s="110">
        <v>9.0</v>
      </c>
      <c r="C51" s="111">
        <v>0.5694444444444444</v>
      </c>
      <c r="D51" s="1" t="s">
        <v>146</v>
      </c>
      <c r="E51" s="112" t="str">
        <f>IF(LEFT(D51,4)="M ML",VLOOKUP(D51,'M ML'!L:Q,5,FALSE),IF(LEFT(D51,4)="M RL",VLOOKUP(D51,'M RL'!L:Q,5,FALSE),IF(LEFT(D51,4)="N ML",VLOOKUP(D51,'N ML'!L:Q,5,FALSE),IF(LEFT(D51,4)="N RL",VLOOKUP(D51,#REF!,5,FALSE)))))</f>
        <v>Getri Roosla</v>
      </c>
      <c r="F51" s="112" t="str">
        <f>IF(LEFT(D51,4)="M ML",VLOOKUP(D51,'M ML'!L:Q,6,FALSE),IF(LEFT(D51,4)="M RL",VLOOKUP(D51,'M RL'!L:Q,6,FALSE),IF(LEFT(D51,4)="N ML",VLOOKUP(D51,'N ML'!L:Q,6,FALSE),IF(LEFT(D51,4)="N RL",VLOOKUP(D51,#REF!,6,FALSE)))))</f>
        <v>Ly Tommingas</v>
      </c>
      <c r="G51" s="113">
        <v>4.0</v>
      </c>
    </row>
    <row r="52" ht="12.0" customHeight="1">
      <c r="A52" s="109">
        <v>51.0</v>
      </c>
      <c r="B52" s="110">
        <v>9.0</v>
      </c>
      <c r="C52" s="111">
        <v>0.5694444444444444</v>
      </c>
      <c r="D52" s="115" t="s">
        <v>149</v>
      </c>
      <c r="E52" s="112" t="str">
        <f>IF(LEFT(D52,4)="M ML",VLOOKUP(D52,'M ML'!L:Q,5,FALSE),IF(LEFT(D52,4)="M RL",VLOOKUP(D52,'M RL'!L:Q,5,FALSE),IF(LEFT(D52,4)="N ML",VLOOKUP(D52,'N ML'!L:Q,5,FALSE),IF(LEFT(D52,4)="N RL",VLOOKUP(D52,#REF!,5,FALSE)))))</f>
        <v>Lenna Mette Kadarpik</v>
      </c>
      <c r="F52" s="112" t="str">
        <f>IF(LEFT(D52,4)="M ML",VLOOKUP(D52,'M ML'!L:Q,6,FALSE),IF(LEFT(D52,4)="M RL",VLOOKUP(D52,'M RL'!L:Q,6,FALSE),IF(LEFT(D52,4)="N ML",VLOOKUP(D52,'N ML'!L:Q,6,FALSE),IF(LEFT(D52,4)="N RL",VLOOKUP(D52,#REF!,6,FALSE)))))</f>
        <v>Piret Loorits</v>
      </c>
      <c r="G52" s="113">
        <v>1.0</v>
      </c>
    </row>
    <row r="53" ht="12.0" customHeight="1">
      <c r="A53" s="109">
        <v>52.0</v>
      </c>
      <c r="B53" s="110">
        <v>9.0</v>
      </c>
      <c r="C53" s="111">
        <v>0.5694444444444444</v>
      </c>
      <c r="D53" s="115" t="s">
        <v>150</v>
      </c>
      <c r="E53" s="112" t="str">
        <f>IF(LEFT(D53,4)="M ML",VLOOKUP(D53,'M ML'!L:Q,5,FALSE),IF(LEFT(D53,4)="M RL",VLOOKUP(D53,'M RL'!L:Q,5,FALSE),IF(LEFT(D53,4)="N ML",VLOOKUP(D53,'N ML'!L:Q,5,FALSE),IF(LEFT(D53,4)="N RL",VLOOKUP(D53,#REF!,5,FALSE)))))</f>
        <v>Janete Tiits</v>
      </c>
      <c r="F53" s="112" t="str">
        <f>IF(LEFT(D53,4)="M ML",VLOOKUP(D53,'M ML'!L:Q,6,FALSE),IF(LEFT(D53,4)="M RL",VLOOKUP(D53,'M RL'!L:Q,6,FALSE),IF(LEFT(D53,4)="N ML",VLOOKUP(D53,'N ML'!L:Q,6,FALSE),IF(LEFT(D53,4)="N RL",VLOOKUP(D53,#REF!,6,FALSE)))))</f>
        <v>Evaliisa Poola</v>
      </c>
      <c r="G53" s="113">
        <v>5.0</v>
      </c>
    </row>
    <row r="54" ht="12.0" customHeight="1">
      <c r="A54" s="109">
        <v>53.0</v>
      </c>
      <c r="B54" s="110">
        <v>9.0</v>
      </c>
      <c r="C54" s="111">
        <v>0.5694444444444444</v>
      </c>
      <c r="D54" s="1"/>
      <c r="E54" s="112" t="b">
        <f>IF(LEFT(D54,4)="M ML",VLOOKUP(D54,'M ML'!L:Q,5,FALSE),IF(LEFT(D54,4)="M RL",VLOOKUP(D54,'M RL'!L:Q,5,FALSE),IF(LEFT(D54,4)="N ML",VLOOKUP(D54,'N ML'!L:Q,5,FALSE),IF(LEFT(D54,4)="N RL",VLOOKUP(D54,#REF!,5,FALSE)))))</f>
        <v>0</v>
      </c>
      <c r="F54" s="112" t="b">
        <f>IF(LEFT(D54,4)="M ML",VLOOKUP(D54,'M ML'!L:Q,6,FALSE),IF(LEFT(D54,4)="M RL",VLOOKUP(D54,'M RL'!L:Q,6,FALSE),IF(LEFT(D54,4)="N ML",VLOOKUP(D54,'N ML'!L:Q,6,FALSE),IF(LEFT(D54,4)="N RL",VLOOKUP(D54,#REF!,6,FALSE)))))</f>
        <v>0</v>
      </c>
      <c r="G54" s="116"/>
    </row>
    <row r="55" ht="12.0" customHeight="1">
      <c r="A55" s="109">
        <v>54.0</v>
      </c>
      <c r="B55" s="110">
        <v>9.0</v>
      </c>
      <c r="C55" s="111">
        <v>0.5694444444444444</v>
      </c>
      <c r="D55" s="1"/>
      <c r="E55" s="112" t="b">
        <f>IF(LEFT(D55,4)="M ML",VLOOKUP(D55,'M ML'!L:Q,5,FALSE),IF(LEFT(D55,4)="M RL",VLOOKUP(D55,'M RL'!L:Q,5,FALSE),IF(LEFT(D55,4)="N ML",VLOOKUP(D55,'N ML'!L:Q,5,FALSE),IF(LEFT(D55,4)="N RL",VLOOKUP(D55,#REF!,5,FALSE)))))</f>
        <v>0</v>
      </c>
      <c r="F55" s="112" t="b">
        <f>IF(LEFT(D55,4)="M ML",VLOOKUP(D55,'M ML'!L:Q,6,FALSE),IF(LEFT(D55,4)="M RL",VLOOKUP(D55,'M RL'!L:Q,6,FALSE),IF(LEFT(D55,4)="N ML",VLOOKUP(D55,'N ML'!L:Q,6,FALSE),IF(LEFT(D55,4)="N RL",VLOOKUP(D55,#REF!,6,FALSE)))))</f>
        <v>0</v>
      </c>
      <c r="G55" s="116"/>
    </row>
    <row r="56" ht="12.0" customHeight="1">
      <c r="A56" s="109">
        <v>55.0</v>
      </c>
      <c r="B56" s="110">
        <v>10.0</v>
      </c>
      <c r="C56" s="111">
        <v>0.5833333333333334</v>
      </c>
      <c r="D56" s="1"/>
      <c r="E56" s="112" t="b">
        <f>IF(LEFT(D56,4)="M ML",VLOOKUP(D56,'M ML'!L:Q,5,FALSE),IF(LEFT(D56,4)="M RL",VLOOKUP(D56,'M RL'!L:Q,5,FALSE),IF(LEFT(D56,4)="N ML",VLOOKUP(D56,'N ML'!L:Q,5,FALSE),IF(LEFT(D56,4)="N RL",VLOOKUP(D56,#REF!,5,FALSE)))))</f>
        <v>0</v>
      </c>
      <c r="F56" s="112" t="b">
        <f>IF(LEFT(D56,4)="M ML",VLOOKUP(D56,'M ML'!L:Q,6,FALSE),IF(LEFT(D56,4)="M RL",VLOOKUP(D56,'M RL'!L:Q,6,FALSE),IF(LEFT(D56,4)="N ML",VLOOKUP(D56,'N ML'!L:Q,6,FALSE),IF(LEFT(D56,4)="N RL",VLOOKUP(D56,#REF!,6,FALSE)))))</f>
        <v>0</v>
      </c>
      <c r="G56" s="116"/>
    </row>
    <row r="57" ht="12.0" customHeight="1">
      <c r="A57" s="109">
        <v>56.0</v>
      </c>
      <c r="B57" s="110">
        <v>10.0</v>
      </c>
      <c r="C57" s="111">
        <v>0.5833333333333334</v>
      </c>
      <c r="D57" s="1"/>
      <c r="E57" s="112" t="b">
        <f>IF(LEFT(D57,4)="M ML",VLOOKUP(D57,'M ML'!L:Q,5,FALSE),IF(LEFT(D57,4)="M RL",VLOOKUP(D57,'M RL'!L:Q,5,FALSE),IF(LEFT(D57,4)="N ML",VLOOKUP(D57,'N ML'!L:Q,5,FALSE),IF(LEFT(D57,4)="N RL",VLOOKUP(D57,#REF!,5,FALSE)))))</f>
        <v>0</v>
      </c>
      <c r="F57" s="112" t="b">
        <f>IF(LEFT(D57,4)="M ML",VLOOKUP(D57,'M ML'!L:Q,6,FALSE),IF(LEFT(D57,4)="M RL",VLOOKUP(D57,'M RL'!L:Q,6,FALSE),IF(LEFT(D57,4)="N ML",VLOOKUP(D57,'N ML'!L:Q,6,FALSE),IF(LEFT(D57,4)="N RL",VLOOKUP(D57,#REF!,6,FALSE)))))</f>
        <v>0</v>
      </c>
      <c r="G57" s="116"/>
    </row>
    <row r="58" ht="12.0" customHeight="1">
      <c r="A58" s="109">
        <v>57.0</v>
      </c>
      <c r="B58" s="110">
        <v>10.0</v>
      </c>
      <c r="C58" s="111">
        <v>0.5833333333333334</v>
      </c>
      <c r="D58" s="109"/>
      <c r="E58" s="112" t="b">
        <f>IF(LEFT(D58,4)="M ML",VLOOKUP(D58,'M ML'!L:Q,5,FALSE),IF(LEFT(D58,4)="M RL",VLOOKUP(D58,'M RL'!L:Q,5,FALSE),IF(LEFT(D58,4)="N ML",VLOOKUP(D58,'N ML'!L:Q,5,FALSE),IF(LEFT(D58,4)="N RL",VLOOKUP(D58,#REF!,5,FALSE)))))</f>
        <v>0</v>
      </c>
      <c r="F58" s="112" t="b">
        <f>IF(LEFT(D58,4)="M ML",VLOOKUP(D58,'M ML'!L:Q,6,FALSE),IF(LEFT(D58,4)="M RL",VLOOKUP(D58,'M RL'!L:Q,6,FALSE),IF(LEFT(D58,4)="N ML",VLOOKUP(D58,'N ML'!L:Q,6,FALSE),IF(LEFT(D58,4)="N RL",VLOOKUP(D58,#REF!,6,FALSE)))))</f>
        <v>0</v>
      </c>
      <c r="G58" s="116"/>
    </row>
    <row r="59" ht="12.0" customHeight="1">
      <c r="A59" s="109">
        <v>58.0</v>
      </c>
      <c r="B59" s="110">
        <v>10.0</v>
      </c>
      <c r="C59" s="111">
        <v>0.5833333333333334</v>
      </c>
      <c r="D59" s="109"/>
      <c r="E59" s="112" t="b">
        <f>IF(LEFT(D59,4)="M ML",VLOOKUP(D59,'M ML'!L:Q,5,FALSE),IF(LEFT(D59,4)="M RL",VLOOKUP(D59,'M RL'!L:Q,5,FALSE),IF(LEFT(D59,4)="N ML",VLOOKUP(D59,'N ML'!L:Q,5,FALSE),IF(LEFT(D59,4)="N RL",VLOOKUP(D59,#REF!,5,FALSE)))))</f>
        <v>0</v>
      </c>
      <c r="F59" s="112" t="b">
        <f>IF(LEFT(D59,4)="M ML",VLOOKUP(D59,'M ML'!L:Q,6,FALSE),IF(LEFT(D59,4)="M RL",VLOOKUP(D59,'M RL'!L:Q,6,FALSE),IF(LEFT(D59,4)="N ML",VLOOKUP(D59,'N ML'!L:Q,6,FALSE),IF(LEFT(D59,4)="N RL",VLOOKUP(D59,#REF!,6,FALSE)))))</f>
        <v>0</v>
      </c>
      <c r="G59" s="116"/>
    </row>
    <row r="60" ht="12.0" customHeight="1">
      <c r="A60" s="109">
        <v>59.0</v>
      </c>
      <c r="B60" s="110">
        <v>10.0</v>
      </c>
      <c r="C60" s="111">
        <v>0.5833333333333334</v>
      </c>
      <c r="D60" s="109"/>
      <c r="E60" s="112" t="b">
        <f>IF(LEFT(D60,4)="M ML",VLOOKUP(D60,'M ML'!L:Q,5,FALSE),IF(LEFT(D60,4)="M RL",VLOOKUP(D60,'M RL'!L:Q,5,FALSE),IF(LEFT(D60,4)="N ML",VLOOKUP(D60,'N ML'!L:Q,5,FALSE),IF(LEFT(D60,4)="N RL",VLOOKUP(D60,#REF!,5,FALSE)))))</f>
        <v>0</v>
      </c>
      <c r="F60" s="112" t="b">
        <f>IF(LEFT(D60,4)="M ML",VLOOKUP(D60,'M ML'!L:Q,6,FALSE),IF(LEFT(D60,4)="M RL",VLOOKUP(D60,'M RL'!L:Q,6,FALSE),IF(LEFT(D60,4)="N ML",VLOOKUP(D60,'N ML'!L:Q,6,FALSE),IF(LEFT(D60,4)="N RL",VLOOKUP(D60,#REF!,6,FALSE)))))</f>
        <v>0</v>
      </c>
      <c r="G60" s="116"/>
    </row>
    <row r="61" ht="12.0" customHeight="1">
      <c r="A61" s="109">
        <v>60.0</v>
      </c>
      <c r="B61" s="110">
        <v>10.0</v>
      </c>
      <c r="C61" s="111">
        <v>0.5833333333333334</v>
      </c>
      <c r="D61" s="109"/>
      <c r="E61" s="112" t="b">
        <f>IF(LEFT(D61,4)="M ML",VLOOKUP(D61,'M ML'!L:Q,5,FALSE),IF(LEFT(D61,4)="M RL",VLOOKUP(D61,'M RL'!L:Q,5,FALSE),IF(LEFT(D61,4)="N ML",VLOOKUP(D61,'N ML'!L:Q,5,FALSE),IF(LEFT(D61,4)="N RL",VLOOKUP(D61,#REF!,5,FALSE)))))</f>
        <v>0</v>
      </c>
      <c r="F61" s="112" t="b">
        <f>IF(LEFT(D61,4)="M ML",VLOOKUP(D61,'M ML'!L:Q,6,FALSE),IF(LEFT(D61,4)="M RL",VLOOKUP(D61,'M RL'!L:Q,6,FALSE),IF(LEFT(D61,4)="N ML",VLOOKUP(D61,'N ML'!L:Q,6,FALSE),IF(LEFT(D61,4)="N RL",VLOOKUP(D61,#REF!,6,FALSE)))))</f>
        <v>0</v>
      </c>
      <c r="G61" s="116"/>
    </row>
    <row r="62" ht="12.0" customHeight="1">
      <c r="A62" s="109">
        <v>61.0</v>
      </c>
      <c r="B62" s="110">
        <v>11.0</v>
      </c>
      <c r="C62" s="111">
        <v>0.5972222222222222</v>
      </c>
      <c r="D62" s="109"/>
      <c r="E62" s="112" t="b">
        <f>IF(LEFT(D62,4)="M ML",VLOOKUP(D62,'M ML'!L:Q,5,FALSE),IF(LEFT(D62,4)="M RL",VLOOKUP(D62,'M RL'!L:Q,5,FALSE),IF(LEFT(D62,4)="N ML",VLOOKUP(D62,'N ML'!L:Q,5,FALSE),IF(LEFT(D62,4)="N RL",VLOOKUP(D62,#REF!,5,FALSE)))))</f>
        <v>0</v>
      </c>
      <c r="F62" s="112" t="b">
        <f>IF(LEFT(D62,4)="M ML",VLOOKUP(D62,'M ML'!L:Q,6,FALSE),IF(LEFT(D62,4)="M RL",VLOOKUP(D62,'M RL'!L:Q,6,FALSE),IF(LEFT(D62,4)="N ML",VLOOKUP(D62,'N ML'!L:Q,6,FALSE),IF(LEFT(D62,4)="N RL",VLOOKUP(D62,#REF!,6,FALSE)))))</f>
        <v>0</v>
      </c>
      <c r="G62" s="116"/>
    </row>
    <row r="63" ht="12.0" customHeight="1">
      <c r="A63" s="109">
        <v>62.0</v>
      </c>
      <c r="B63" s="110">
        <v>11.0</v>
      </c>
      <c r="C63" s="111">
        <v>0.5972222222222222</v>
      </c>
      <c r="D63" s="109"/>
      <c r="E63" s="112" t="b">
        <f>IF(LEFT(D63,4)="M ML",VLOOKUP(D63,'M ML'!L:Q,5,FALSE),IF(LEFT(D63,4)="M RL",VLOOKUP(D63,'M RL'!L:Q,5,FALSE),IF(LEFT(D63,4)="N ML",VLOOKUP(D63,'N ML'!L:Q,5,FALSE),IF(LEFT(D63,4)="N RL",VLOOKUP(D63,#REF!,5,FALSE)))))</f>
        <v>0</v>
      </c>
      <c r="F63" s="112" t="b">
        <f>IF(LEFT(D63,4)="M ML",VLOOKUP(D63,'M ML'!L:Q,6,FALSE),IF(LEFT(D63,4)="M RL",VLOOKUP(D63,'M RL'!L:Q,6,FALSE),IF(LEFT(D63,4)="N ML",VLOOKUP(D63,'N ML'!L:Q,6,FALSE),IF(LEFT(D63,4)="N RL",VLOOKUP(D63,#REF!,6,FALSE)))))</f>
        <v>0</v>
      </c>
      <c r="G63" s="116"/>
    </row>
    <row r="64" ht="12.0" customHeight="1">
      <c r="A64" s="109">
        <v>63.0</v>
      </c>
      <c r="B64" s="110">
        <v>11.0</v>
      </c>
      <c r="C64" s="111">
        <v>0.5972222222222222</v>
      </c>
      <c r="D64" s="109"/>
      <c r="E64" s="112" t="b">
        <f>IF(LEFT(D64,4)="M ML",VLOOKUP(D64,'M ML'!L:Q,5,FALSE),IF(LEFT(D64,4)="M RL",VLOOKUP(D64,'M RL'!L:Q,5,FALSE),IF(LEFT(D64,4)="N ML",VLOOKUP(D64,'N ML'!L:Q,5,FALSE),IF(LEFT(D64,4)="N RL",VLOOKUP(D64,#REF!,5,FALSE)))))</f>
        <v>0</v>
      </c>
      <c r="F64" s="112" t="b">
        <f>IF(LEFT(D64,4)="M ML",VLOOKUP(D64,'M ML'!L:Q,6,FALSE),IF(LEFT(D64,4)="M RL",VLOOKUP(D64,'M RL'!L:Q,6,FALSE),IF(LEFT(D64,4)="N ML",VLOOKUP(D64,'N ML'!L:Q,6,FALSE),IF(LEFT(D64,4)="N RL",VLOOKUP(D64,#REF!,6,FALSE)))))</f>
        <v>0</v>
      </c>
      <c r="G64" s="116"/>
    </row>
    <row r="65" ht="12.0" customHeight="1">
      <c r="A65" s="109">
        <v>64.0</v>
      </c>
      <c r="B65" s="110">
        <v>11.0</v>
      </c>
      <c r="C65" s="111">
        <v>0.5972222222222222</v>
      </c>
      <c r="D65" s="109"/>
      <c r="E65" s="112" t="b">
        <f>IF(LEFT(D65,4)="M ML",VLOOKUP(D65,'M ML'!L:Q,5,FALSE),IF(LEFT(D65,4)="M RL",VLOOKUP(D65,'M RL'!L:Q,5,FALSE),IF(LEFT(D65,4)="N ML",VLOOKUP(D65,'N ML'!L:Q,5,FALSE),IF(LEFT(D65,4)="N RL",VLOOKUP(D65,#REF!,5,FALSE)))))</f>
        <v>0</v>
      </c>
      <c r="F65" s="112" t="b">
        <f>IF(LEFT(D65,4)="M ML",VLOOKUP(D65,'M ML'!L:Q,6,FALSE),IF(LEFT(D65,4)="M RL",VLOOKUP(D65,'M RL'!L:Q,6,FALSE),IF(LEFT(D65,4)="N ML",VLOOKUP(D65,'N ML'!L:Q,6,FALSE),IF(LEFT(D65,4)="N RL",VLOOKUP(D65,#REF!,6,FALSE)))))</f>
        <v>0</v>
      </c>
      <c r="G65" s="116"/>
    </row>
    <row r="66" ht="12.0" customHeight="1">
      <c r="A66" s="109">
        <v>65.0</v>
      </c>
      <c r="B66" s="110">
        <v>11.0</v>
      </c>
      <c r="C66" s="111">
        <v>0.5972222222222222</v>
      </c>
      <c r="D66" s="109"/>
      <c r="E66" s="112" t="b">
        <f>IF(LEFT(D66,4)="M ML",VLOOKUP(D66,'M ML'!L:Q,5,FALSE),IF(LEFT(D66,4)="M RL",VLOOKUP(D66,'M RL'!L:Q,5,FALSE),IF(LEFT(D66,4)="N ML",VLOOKUP(D66,'N ML'!L:Q,5,FALSE),IF(LEFT(D66,4)="N RL",VLOOKUP(D66,#REF!,5,FALSE)))))</f>
        <v>0</v>
      </c>
      <c r="F66" s="112" t="b">
        <f>IF(LEFT(D66,4)="M ML",VLOOKUP(D66,'M ML'!L:Q,6,FALSE),IF(LEFT(D66,4)="M RL",VLOOKUP(D66,'M RL'!L:Q,6,FALSE),IF(LEFT(D66,4)="N ML",VLOOKUP(D66,'N ML'!L:Q,6,FALSE),IF(LEFT(D66,4)="N RL",VLOOKUP(D66,#REF!,6,FALSE)))))</f>
        <v>0</v>
      </c>
      <c r="G66" s="116"/>
    </row>
    <row r="67" ht="12.0" customHeight="1">
      <c r="A67" s="109">
        <v>66.0</v>
      </c>
      <c r="B67" s="110">
        <v>11.0</v>
      </c>
      <c r="C67" s="111">
        <v>0.5972222222222222</v>
      </c>
      <c r="D67" s="109"/>
      <c r="E67" s="112" t="b">
        <f>IF(LEFT(D67,4)="M ML",VLOOKUP(D67,'M ML'!L:Q,5,FALSE),IF(LEFT(D67,4)="M RL",VLOOKUP(D67,'M RL'!L:Q,5,FALSE),IF(LEFT(D67,4)="N ML",VLOOKUP(D67,'N ML'!L:Q,5,FALSE),IF(LEFT(D67,4)="N RL",VLOOKUP(D67,#REF!,5,FALSE)))))</f>
        <v>0</v>
      </c>
      <c r="F67" s="112" t="b">
        <f>IF(LEFT(D67,4)="M ML",VLOOKUP(D67,'M ML'!L:Q,6,FALSE),IF(LEFT(D67,4)="M RL",VLOOKUP(D67,'M RL'!L:Q,6,FALSE),IF(LEFT(D67,4)="N ML",VLOOKUP(D67,'N ML'!L:Q,6,FALSE),IF(LEFT(D67,4)="N RL",VLOOKUP(D67,#REF!,6,FALSE)))))</f>
        <v>0</v>
      </c>
      <c r="G67" s="116"/>
    </row>
    <row r="68" ht="12.0" customHeight="1">
      <c r="A68" s="109">
        <v>67.0</v>
      </c>
      <c r="B68" s="110">
        <v>12.0</v>
      </c>
      <c r="C68" s="111">
        <v>0.6111111111111112</v>
      </c>
      <c r="D68" s="109"/>
      <c r="E68" s="112" t="b">
        <f>IF(LEFT(D68,4)="M ML",VLOOKUP(D68,'M ML'!L:Q,5,FALSE),IF(LEFT(D68,4)="M RL",VLOOKUP(D68,'M RL'!L:Q,5,FALSE),IF(LEFT(D68,4)="N ML",VLOOKUP(D68,'N ML'!L:Q,5,FALSE),IF(LEFT(D68,4)="N RL",VLOOKUP(D68,#REF!,5,FALSE)))))</f>
        <v>0</v>
      </c>
      <c r="F68" s="112" t="b">
        <f>IF(LEFT(D68,4)="M ML",VLOOKUP(D68,'M ML'!L:Q,6,FALSE),IF(LEFT(D68,4)="M RL",VLOOKUP(D68,'M RL'!L:Q,6,FALSE),IF(LEFT(D68,4)="N ML",VLOOKUP(D68,'N ML'!L:Q,6,FALSE),IF(LEFT(D68,4)="N RL",VLOOKUP(D68,#REF!,6,FALSE)))))</f>
        <v>0</v>
      </c>
      <c r="G68" s="116"/>
    </row>
    <row r="69" ht="12.0" customHeight="1">
      <c r="A69" s="109">
        <v>68.0</v>
      </c>
      <c r="B69" s="110">
        <v>12.0</v>
      </c>
      <c r="C69" s="111">
        <v>0.6111111111111112</v>
      </c>
      <c r="D69" s="109"/>
      <c r="E69" s="112" t="b">
        <f>IF(LEFT(D69,4)="M ML",VLOOKUP(D69,'M ML'!L:Q,5,FALSE),IF(LEFT(D69,4)="M RL",VLOOKUP(D69,'M RL'!L:Q,5,FALSE),IF(LEFT(D69,4)="N ML",VLOOKUP(D69,'N ML'!L:Q,5,FALSE),IF(LEFT(D69,4)="N RL",VLOOKUP(D69,#REF!,5,FALSE)))))</f>
        <v>0</v>
      </c>
      <c r="F69" s="112" t="b">
        <f>IF(LEFT(D69,4)="M ML",VLOOKUP(D69,'M ML'!L:Q,6,FALSE),IF(LEFT(D69,4)="M RL",VLOOKUP(D69,'M RL'!L:Q,6,FALSE),IF(LEFT(D69,4)="N ML",VLOOKUP(D69,'N ML'!L:Q,6,FALSE),IF(LEFT(D69,4)="N RL",VLOOKUP(D69,#REF!,6,FALSE)))))</f>
        <v>0</v>
      </c>
      <c r="G69" s="116"/>
    </row>
    <row r="70" ht="12.0" customHeight="1">
      <c r="A70" s="109">
        <v>69.0</v>
      </c>
      <c r="B70" s="110">
        <v>12.0</v>
      </c>
      <c r="C70" s="111">
        <v>0.6111111111111112</v>
      </c>
      <c r="D70" s="109"/>
      <c r="E70" s="112" t="b">
        <f>IF(LEFT(D70,4)="M ML",VLOOKUP(D70,'M ML'!L:Q,5,FALSE),IF(LEFT(D70,4)="M RL",VLOOKUP(D70,'M RL'!L:Q,5,FALSE),IF(LEFT(D70,4)="N ML",VLOOKUP(D70,'N ML'!L:Q,5,FALSE),IF(LEFT(D70,4)="N RL",VLOOKUP(D70,#REF!,5,FALSE)))))</f>
        <v>0</v>
      </c>
      <c r="F70" s="112" t="b">
        <f>IF(LEFT(D70,4)="M ML",VLOOKUP(D70,'M ML'!L:Q,6,FALSE),IF(LEFT(D70,4)="M RL",VLOOKUP(D70,'M RL'!L:Q,6,FALSE),IF(LEFT(D70,4)="N ML",VLOOKUP(D70,'N ML'!L:Q,6,FALSE),IF(LEFT(D70,4)="N RL",VLOOKUP(D70,#REF!,6,FALSE)))))</f>
        <v>0</v>
      </c>
      <c r="G70" s="116"/>
    </row>
    <row r="71" ht="12.0" customHeight="1">
      <c r="A71" s="109">
        <v>70.0</v>
      </c>
      <c r="B71" s="110">
        <v>12.0</v>
      </c>
      <c r="C71" s="111">
        <v>0.6111111111111112</v>
      </c>
      <c r="D71" s="109"/>
      <c r="E71" s="112" t="b">
        <f>IF(LEFT(D71,4)="M ML",VLOOKUP(D71,'M ML'!L:Q,5,FALSE),IF(LEFT(D71,4)="M RL",VLOOKUP(D71,'M RL'!L:Q,5,FALSE),IF(LEFT(D71,4)="N ML",VLOOKUP(D71,'N ML'!L:Q,5,FALSE),IF(LEFT(D71,4)="N RL",VLOOKUP(D71,#REF!,5,FALSE)))))</f>
        <v>0</v>
      </c>
      <c r="F71" s="112" t="b">
        <f>IF(LEFT(D71,4)="M ML",VLOOKUP(D71,'M ML'!L:Q,6,FALSE),IF(LEFT(D71,4)="M RL",VLOOKUP(D71,'M RL'!L:Q,6,FALSE),IF(LEFT(D71,4)="N ML",VLOOKUP(D71,'N ML'!L:Q,6,FALSE),IF(LEFT(D71,4)="N RL",VLOOKUP(D71,#REF!,6,FALSE)))))</f>
        <v>0</v>
      </c>
      <c r="G71" s="116"/>
    </row>
    <row r="72" ht="12.0" customHeight="1">
      <c r="A72" s="109">
        <v>71.0</v>
      </c>
      <c r="B72" s="110">
        <v>12.0</v>
      </c>
      <c r="C72" s="111">
        <v>0.6111111111111112</v>
      </c>
      <c r="D72" s="109"/>
      <c r="E72" s="112" t="b">
        <f>IF(LEFT(D72,4)="M ML",VLOOKUP(D72,'M ML'!L:Q,5,FALSE),IF(LEFT(D72,4)="M RL",VLOOKUP(D72,'M RL'!L:Q,5,FALSE),IF(LEFT(D72,4)="N ML",VLOOKUP(D72,'N ML'!L:Q,5,FALSE),IF(LEFT(D72,4)="N RL",VLOOKUP(D72,#REF!,5,FALSE)))))</f>
        <v>0</v>
      </c>
      <c r="F72" s="112" t="b">
        <f>IF(LEFT(D72,4)="M ML",VLOOKUP(D72,'M ML'!L:Q,6,FALSE),IF(LEFT(D72,4)="M RL",VLOOKUP(D72,'M RL'!L:Q,6,FALSE),IF(LEFT(D72,4)="N ML",VLOOKUP(D72,'N ML'!L:Q,6,FALSE),IF(LEFT(D72,4)="N RL",VLOOKUP(D72,#REF!,6,FALSE)))))</f>
        <v>0</v>
      </c>
      <c r="G72" s="116"/>
    </row>
    <row r="73" ht="12.0" customHeight="1">
      <c r="A73" s="109">
        <v>72.0</v>
      </c>
      <c r="B73" s="110">
        <v>12.0</v>
      </c>
      <c r="C73" s="111">
        <v>0.6111111111111112</v>
      </c>
      <c r="D73" s="109"/>
      <c r="E73" s="112" t="b">
        <f>IF(LEFT(D73,4)="M ML",VLOOKUP(D73,'M ML'!L:Q,5,FALSE),IF(LEFT(D73,4)="M RL",VLOOKUP(D73,'M RL'!L:Q,5,FALSE),IF(LEFT(D73,4)="N ML",VLOOKUP(D73,'N ML'!L:Q,5,FALSE),IF(LEFT(D73,4)="N RL",VLOOKUP(D73,#REF!,5,FALSE)))))</f>
        <v>0</v>
      </c>
      <c r="F73" s="112" t="b">
        <f>IF(LEFT(D73,4)="M ML",VLOOKUP(D73,'M ML'!L:Q,6,FALSE),IF(LEFT(D73,4)="M RL",VLOOKUP(D73,'M RL'!L:Q,6,FALSE),IF(LEFT(D73,4)="N ML",VLOOKUP(D73,'N ML'!L:Q,6,FALSE),IF(LEFT(D73,4)="N RL",VLOOKUP(D73,#REF!,6,FALSE)))))</f>
        <v>0</v>
      </c>
      <c r="G73" s="116"/>
    </row>
    <row r="74" ht="12.0" customHeight="1">
      <c r="A74" s="109">
        <v>73.0</v>
      </c>
      <c r="B74" s="110">
        <v>13.0</v>
      </c>
      <c r="C74" s="111">
        <v>0.625</v>
      </c>
      <c r="D74" s="109"/>
      <c r="E74" s="112" t="b">
        <f>IF(LEFT(D74,4)="M ML",VLOOKUP(D74,'M ML'!L:Q,5,FALSE),IF(LEFT(D74,4)="M RL",VLOOKUP(D74,'M RL'!L:Q,5,FALSE),IF(LEFT(D74,4)="N ML",VLOOKUP(D74,'N ML'!L:Q,5,FALSE),IF(LEFT(D74,4)="N RL",VLOOKUP(D74,#REF!,5,FALSE)))))</f>
        <v>0</v>
      </c>
      <c r="F74" s="112" t="b">
        <f>IF(LEFT(D74,4)="M ML",VLOOKUP(D74,'M ML'!L:Q,6,FALSE),IF(LEFT(D74,4)="M RL",VLOOKUP(D74,'M RL'!L:Q,6,FALSE),IF(LEFT(D74,4)="N ML",VLOOKUP(D74,'N ML'!L:Q,6,FALSE),IF(LEFT(D74,4)="N RL",VLOOKUP(D74,#REF!,6,FALSE)))))</f>
        <v>0</v>
      </c>
      <c r="G74" s="116"/>
    </row>
    <row r="75" ht="12.0" customHeight="1">
      <c r="A75" s="109">
        <v>74.0</v>
      </c>
      <c r="B75" s="110">
        <v>13.0</v>
      </c>
      <c r="C75" s="111">
        <v>0.625</v>
      </c>
      <c r="D75" s="109"/>
      <c r="E75" s="112" t="b">
        <f>IF(LEFT(D75,4)="M ML",VLOOKUP(D75,'M ML'!L:Q,5,FALSE),IF(LEFT(D75,4)="M RL",VLOOKUP(D75,'M RL'!L:Q,5,FALSE),IF(LEFT(D75,4)="N ML",VLOOKUP(D75,'N ML'!L:Q,5,FALSE),IF(LEFT(D75,4)="N RL",VLOOKUP(D75,#REF!,5,FALSE)))))</f>
        <v>0</v>
      </c>
      <c r="F75" s="112" t="b">
        <f>IF(LEFT(D75,4)="M ML",VLOOKUP(D75,'M ML'!L:Q,6,FALSE),IF(LEFT(D75,4)="M RL",VLOOKUP(D75,'M RL'!L:Q,6,FALSE),IF(LEFT(D75,4)="N ML",VLOOKUP(D75,'N ML'!L:Q,6,FALSE),IF(LEFT(D75,4)="N RL",VLOOKUP(D75,#REF!,6,FALSE)))))</f>
        <v>0</v>
      </c>
      <c r="G75" s="116"/>
    </row>
    <row r="76" ht="12.0" customHeight="1">
      <c r="A76" s="109">
        <v>75.0</v>
      </c>
      <c r="B76" s="110">
        <v>13.0</v>
      </c>
      <c r="C76" s="111">
        <v>0.625</v>
      </c>
      <c r="D76" s="109"/>
      <c r="E76" s="112" t="b">
        <f>IF(LEFT(D76,4)="M ML",VLOOKUP(D76,'M ML'!L:Q,5,FALSE),IF(LEFT(D76,4)="M RL",VLOOKUP(D76,'M RL'!L:Q,5,FALSE),IF(LEFT(D76,4)="N ML",VLOOKUP(D76,'N ML'!L:Q,5,FALSE),IF(LEFT(D76,4)="N RL",VLOOKUP(D76,#REF!,5,FALSE)))))</f>
        <v>0</v>
      </c>
      <c r="F76" s="112" t="b">
        <f>IF(LEFT(D76,4)="M ML",VLOOKUP(D76,'M ML'!L:Q,6,FALSE),IF(LEFT(D76,4)="M RL",VLOOKUP(D76,'M RL'!L:Q,6,FALSE),IF(LEFT(D76,4)="N ML",VLOOKUP(D76,'N ML'!L:Q,6,FALSE),IF(LEFT(D76,4)="N RL",VLOOKUP(D76,#REF!,6,FALSE)))))</f>
        <v>0</v>
      </c>
      <c r="G76" s="116"/>
    </row>
    <row r="77" ht="12.0" customHeight="1">
      <c r="A77" s="109">
        <v>76.0</v>
      </c>
      <c r="B77" s="110">
        <v>13.0</v>
      </c>
      <c r="C77" s="111">
        <v>0.625</v>
      </c>
      <c r="D77" s="109"/>
      <c r="E77" s="112" t="b">
        <f>IF(LEFT(D77,4)="M ML",VLOOKUP(D77,'M ML'!L:Q,5,FALSE),IF(LEFT(D77,4)="M RL",VLOOKUP(D77,'M RL'!L:Q,5,FALSE),IF(LEFT(D77,4)="N ML",VLOOKUP(D77,'N ML'!L:Q,5,FALSE),IF(LEFT(D77,4)="N RL",VLOOKUP(D77,#REF!,5,FALSE)))))</f>
        <v>0</v>
      </c>
      <c r="F77" s="112" t="b">
        <f>IF(LEFT(D77,4)="M ML",VLOOKUP(D77,'M ML'!L:Q,6,FALSE),IF(LEFT(D77,4)="M RL",VLOOKUP(D77,'M RL'!L:Q,6,FALSE),IF(LEFT(D77,4)="N ML",VLOOKUP(D77,'N ML'!L:Q,6,FALSE),IF(LEFT(D77,4)="N RL",VLOOKUP(D77,#REF!,6,FALSE)))))</f>
        <v>0</v>
      </c>
      <c r="G77" s="116"/>
    </row>
    <row r="78" ht="12.0" customHeight="1">
      <c r="A78" s="109">
        <v>77.0</v>
      </c>
      <c r="B78" s="110">
        <v>13.0</v>
      </c>
      <c r="C78" s="111">
        <v>0.625</v>
      </c>
      <c r="D78" s="109"/>
      <c r="E78" s="112" t="b">
        <f>IF(LEFT(D78,4)="M ML",VLOOKUP(D78,'M ML'!L:Q,5,FALSE),IF(LEFT(D78,4)="M RL",VLOOKUP(D78,'M RL'!L:Q,5,FALSE),IF(LEFT(D78,4)="N ML",VLOOKUP(D78,'N ML'!L:Q,5,FALSE),IF(LEFT(D78,4)="N RL",VLOOKUP(D78,#REF!,5,FALSE)))))</f>
        <v>0</v>
      </c>
      <c r="F78" s="112" t="b">
        <f>IF(LEFT(D78,4)="M ML",VLOOKUP(D78,'M ML'!L:Q,6,FALSE),IF(LEFT(D78,4)="M RL",VLOOKUP(D78,'M RL'!L:Q,6,FALSE),IF(LEFT(D78,4)="N ML",VLOOKUP(D78,'N ML'!L:Q,6,FALSE),IF(LEFT(D78,4)="N RL",VLOOKUP(D78,#REF!,6,FALSE)))))</f>
        <v>0</v>
      </c>
      <c r="G78" s="116"/>
    </row>
    <row r="79" ht="12.0" customHeight="1">
      <c r="A79" s="109">
        <v>78.0</v>
      </c>
      <c r="B79" s="110">
        <v>13.0</v>
      </c>
      <c r="C79" s="111">
        <v>0.625</v>
      </c>
      <c r="D79" s="109"/>
      <c r="E79" s="112" t="b">
        <f>IF(LEFT(D79,4)="M ML",VLOOKUP(D79,'M ML'!L:Q,5,FALSE),IF(LEFT(D79,4)="M RL",VLOOKUP(D79,'M RL'!L:Q,5,FALSE),IF(LEFT(D79,4)="N ML",VLOOKUP(D79,'N ML'!L:Q,5,FALSE),IF(LEFT(D79,4)="N RL",VLOOKUP(D79,#REF!,5,FALSE)))))</f>
        <v>0</v>
      </c>
      <c r="F79" s="112" t="b">
        <f>IF(LEFT(D79,4)="M ML",VLOOKUP(D79,'M ML'!L:Q,6,FALSE),IF(LEFT(D79,4)="M RL",VLOOKUP(D79,'M RL'!L:Q,6,FALSE),IF(LEFT(D79,4)="N ML",VLOOKUP(D79,'N ML'!L:Q,6,FALSE),IF(LEFT(D79,4)="N RL",VLOOKUP(D79,#REF!,6,FALSE)))))</f>
        <v>0</v>
      </c>
      <c r="G79" s="116"/>
    </row>
    <row r="80" ht="12.0" customHeight="1">
      <c r="A80" s="109">
        <v>79.0</v>
      </c>
      <c r="B80" s="110">
        <v>14.0</v>
      </c>
      <c r="C80" s="111">
        <v>0.6388888888888888</v>
      </c>
      <c r="D80" s="109"/>
      <c r="E80" s="112" t="b">
        <f>IF(LEFT(D80,4)="M ML",VLOOKUP(D80,'M ML'!L:Q,5,FALSE),IF(LEFT(D80,4)="M RL",VLOOKUP(D80,'M RL'!L:Q,5,FALSE),IF(LEFT(D80,4)="N ML",VLOOKUP(D80,'N ML'!L:Q,5,FALSE),IF(LEFT(D80,4)="N RL",VLOOKUP(D80,#REF!,5,FALSE)))))</f>
        <v>0</v>
      </c>
      <c r="F80" s="112" t="b">
        <f>IF(LEFT(D80,4)="M ML",VLOOKUP(D80,'M ML'!L:Q,6,FALSE),IF(LEFT(D80,4)="M RL",VLOOKUP(D80,'M RL'!L:Q,6,FALSE),IF(LEFT(D80,4)="N ML",VLOOKUP(D80,'N ML'!L:Q,6,FALSE),IF(LEFT(D80,4)="N RL",VLOOKUP(D80,#REF!,6,FALSE)))))</f>
        <v>0</v>
      </c>
      <c r="G80" s="116"/>
    </row>
    <row r="81" ht="12.0" customHeight="1">
      <c r="A81" s="109">
        <v>80.0</v>
      </c>
      <c r="B81" s="110">
        <v>14.0</v>
      </c>
      <c r="C81" s="111">
        <v>0.6388888888888888</v>
      </c>
      <c r="D81" s="109"/>
      <c r="E81" s="112" t="b">
        <f>IF(LEFT(D81,4)="M ML",VLOOKUP(D81,'M ML'!L:Q,5,FALSE),IF(LEFT(D81,4)="M RL",VLOOKUP(D81,'M RL'!L:Q,5,FALSE),IF(LEFT(D81,4)="N ML",VLOOKUP(D81,'N ML'!L:Q,5,FALSE),IF(LEFT(D81,4)="N RL",VLOOKUP(D81,#REF!,5,FALSE)))))</f>
        <v>0</v>
      </c>
      <c r="F81" s="112" t="b">
        <f>IF(LEFT(D81,4)="M ML",VLOOKUP(D81,'M ML'!L:Q,6,FALSE),IF(LEFT(D81,4)="M RL",VLOOKUP(D81,'M RL'!L:Q,6,FALSE),IF(LEFT(D81,4)="N ML",VLOOKUP(D81,'N ML'!L:Q,6,FALSE),IF(LEFT(D81,4)="N RL",VLOOKUP(D81,#REF!,6,FALSE)))))</f>
        <v>0</v>
      </c>
      <c r="G81" s="116"/>
    </row>
    <row r="82" ht="12.0" customHeight="1">
      <c r="A82" s="109">
        <v>81.0</v>
      </c>
      <c r="B82" s="110">
        <v>14.0</v>
      </c>
      <c r="C82" s="111">
        <v>0.6388888888888888</v>
      </c>
      <c r="D82" s="109"/>
      <c r="E82" s="112" t="b">
        <f>IF(LEFT(D82,4)="M ML",VLOOKUP(D82,'M ML'!L:Q,5,FALSE),IF(LEFT(D82,4)="M RL",VLOOKUP(D82,'M RL'!L:Q,5,FALSE),IF(LEFT(D82,4)="N ML",VLOOKUP(D82,'N ML'!L:Q,5,FALSE),IF(LEFT(D82,4)="N RL",VLOOKUP(D82,#REF!,5,FALSE)))))</f>
        <v>0</v>
      </c>
      <c r="F82" s="112" t="b">
        <f>IF(LEFT(D82,4)="M ML",VLOOKUP(D82,'M ML'!L:Q,6,FALSE),IF(LEFT(D82,4)="M RL",VLOOKUP(D82,'M RL'!L:Q,6,FALSE),IF(LEFT(D82,4)="N ML",VLOOKUP(D82,'N ML'!L:Q,6,FALSE),IF(LEFT(D82,4)="N RL",VLOOKUP(D82,#REF!,6,FALSE)))))</f>
        <v>0</v>
      </c>
      <c r="G82" s="116"/>
    </row>
    <row r="83" ht="12.0" customHeight="1">
      <c r="A83" s="109">
        <v>82.0</v>
      </c>
      <c r="B83" s="110">
        <v>14.0</v>
      </c>
      <c r="C83" s="111">
        <v>0.6388888888888888</v>
      </c>
      <c r="D83" s="109"/>
      <c r="E83" s="112" t="b">
        <f>IF(LEFT(D83,4)="M ML",VLOOKUP(D83,'M ML'!L:Q,5,FALSE),IF(LEFT(D83,4)="M RL",VLOOKUP(D83,'M RL'!L:Q,5,FALSE),IF(LEFT(D83,4)="N ML",VLOOKUP(D83,'N ML'!L:Q,5,FALSE),IF(LEFT(D83,4)="N RL",VLOOKUP(D83,#REF!,5,FALSE)))))</f>
        <v>0</v>
      </c>
      <c r="F83" s="112" t="b">
        <f>IF(LEFT(D83,4)="M ML",VLOOKUP(D83,'M ML'!L:Q,6,FALSE),IF(LEFT(D83,4)="M RL",VLOOKUP(D83,'M RL'!L:Q,6,FALSE),IF(LEFT(D83,4)="N ML",VLOOKUP(D83,'N ML'!L:Q,6,FALSE),IF(LEFT(D83,4)="N RL",VLOOKUP(D83,#REF!,6,FALSE)))))</f>
        <v>0</v>
      </c>
      <c r="G83" s="116"/>
    </row>
    <row r="84" ht="12.0" customHeight="1">
      <c r="A84" s="109">
        <v>83.0</v>
      </c>
      <c r="B84" s="110">
        <v>14.0</v>
      </c>
      <c r="C84" s="111">
        <v>0.6388888888888888</v>
      </c>
      <c r="D84" s="109"/>
      <c r="E84" s="112" t="b">
        <f>IF(LEFT(D84,4)="M ML",VLOOKUP(D84,'M ML'!L:Q,5,FALSE),IF(LEFT(D84,4)="M RL",VLOOKUP(D84,'M RL'!L:Q,5,FALSE),IF(LEFT(D84,4)="N ML",VLOOKUP(D84,'N ML'!L:Q,5,FALSE),IF(LEFT(D84,4)="N RL",VLOOKUP(D84,#REF!,5,FALSE)))))</f>
        <v>0</v>
      </c>
      <c r="F84" s="112" t="b">
        <f>IF(LEFT(D84,4)="M ML",VLOOKUP(D84,'M ML'!L:Q,6,FALSE),IF(LEFT(D84,4)="M RL",VLOOKUP(D84,'M RL'!L:Q,6,FALSE),IF(LEFT(D84,4)="N ML",VLOOKUP(D84,'N ML'!L:Q,6,FALSE),IF(LEFT(D84,4)="N RL",VLOOKUP(D84,#REF!,6,FALSE)))))</f>
        <v>0</v>
      </c>
      <c r="G84" s="116"/>
    </row>
    <row r="85" ht="12.0" customHeight="1">
      <c r="A85" s="109">
        <v>84.0</v>
      </c>
      <c r="B85" s="110">
        <v>14.0</v>
      </c>
      <c r="C85" s="111">
        <v>0.6388888888888888</v>
      </c>
      <c r="D85" s="109"/>
      <c r="E85" s="112" t="b">
        <f>IF(LEFT(D85,4)="M ML",VLOOKUP(D85,'M ML'!L:Q,5,FALSE),IF(LEFT(D85,4)="M RL",VLOOKUP(D85,'M RL'!L:Q,5,FALSE),IF(LEFT(D85,4)="N ML",VLOOKUP(D85,'N ML'!L:Q,5,FALSE),IF(LEFT(D85,4)="N RL",VLOOKUP(D85,#REF!,5,FALSE)))))</f>
        <v>0</v>
      </c>
      <c r="F85" s="112" t="b">
        <f>IF(LEFT(D85,4)="M ML",VLOOKUP(D85,'M ML'!L:Q,6,FALSE),IF(LEFT(D85,4)="M RL",VLOOKUP(D85,'M RL'!L:Q,6,FALSE),IF(LEFT(D85,4)="N ML",VLOOKUP(D85,'N ML'!L:Q,6,FALSE),IF(LEFT(D85,4)="N RL",VLOOKUP(D85,#REF!,6,FALSE)))))</f>
        <v>0</v>
      </c>
      <c r="G85" s="116"/>
    </row>
    <row r="86" ht="12.0" customHeight="1">
      <c r="A86" s="109">
        <v>85.0</v>
      </c>
      <c r="B86" s="110">
        <v>15.0</v>
      </c>
      <c r="C86" s="117">
        <v>0.6527777777777778</v>
      </c>
      <c r="D86" s="109"/>
      <c r="E86" s="112" t="b">
        <f>IF(LEFT(D86,4)="M ML",VLOOKUP(D86,'M ML'!L:Q,5,FALSE),IF(LEFT(D86,4)="M RL",VLOOKUP(D86,'M RL'!L:Q,5,FALSE),IF(LEFT(D86,4)="N ML",VLOOKUP(D86,'N ML'!L:Q,5,FALSE),IF(LEFT(D86,4)="N RL",VLOOKUP(D86,#REF!,5,FALSE)))))</f>
        <v>0</v>
      </c>
      <c r="F86" s="112" t="b">
        <f>IF(LEFT(D86,4)="M ML",VLOOKUP(D86,'M ML'!L:Q,6,FALSE),IF(LEFT(D86,4)="M RL",VLOOKUP(D86,'M RL'!L:Q,6,FALSE),IF(LEFT(D86,4)="N ML",VLOOKUP(D86,'N ML'!L:Q,6,FALSE),IF(LEFT(D86,4)="N RL",VLOOKUP(D86,#REF!,6,FALSE)))))</f>
        <v>0</v>
      </c>
      <c r="G86" s="116"/>
    </row>
    <row r="87" ht="12.0" customHeight="1">
      <c r="A87" s="109">
        <v>86.0</v>
      </c>
      <c r="B87" s="110">
        <v>15.0</v>
      </c>
      <c r="C87" s="117">
        <v>0.6527777777777778</v>
      </c>
      <c r="D87" s="109"/>
      <c r="E87" s="112" t="b">
        <f>IF(LEFT(D87,4)="M ML",VLOOKUP(D87,'M ML'!L:Q,5,FALSE),IF(LEFT(D87,4)="M RL",VLOOKUP(D87,'M RL'!L:Q,5,FALSE),IF(LEFT(D87,4)="N ML",VLOOKUP(D87,'N ML'!L:Q,5,FALSE),IF(LEFT(D87,4)="N RL",VLOOKUP(D87,#REF!,5,FALSE)))))</f>
        <v>0</v>
      </c>
      <c r="F87" s="112" t="b">
        <f>IF(LEFT(D87,4)="M ML",VLOOKUP(D87,'M ML'!L:Q,6,FALSE),IF(LEFT(D87,4)="M RL",VLOOKUP(D87,'M RL'!L:Q,6,FALSE),IF(LEFT(D87,4)="N ML",VLOOKUP(D87,'N ML'!L:Q,6,FALSE),IF(LEFT(D87,4)="N RL",VLOOKUP(D87,#REF!,6,FALSE)))))</f>
        <v>0</v>
      </c>
      <c r="G87" s="116"/>
    </row>
    <row r="88" ht="12.0" customHeight="1">
      <c r="A88" s="109">
        <v>87.0</v>
      </c>
      <c r="B88" s="110">
        <v>15.0</v>
      </c>
      <c r="C88" s="117">
        <v>0.6527777777777778</v>
      </c>
      <c r="D88" s="109"/>
      <c r="E88" s="112" t="b">
        <f>IF(LEFT(D88,4)="M ML",VLOOKUP(D88,'M ML'!L:Q,5,FALSE),IF(LEFT(D88,4)="M RL",VLOOKUP(D88,'M RL'!L:Q,5,FALSE),IF(LEFT(D88,4)="N ML",VLOOKUP(D88,'N ML'!L:Q,5,FALSE),IF(LEFT(D88,4)="N RL",VLOOKUP(D88,#REF!,5,FALSE)))))</f>
        <v>0</v>
      </c>
      <c r="F88" s="112" t="b">
        <f>IF(LEFT(D88,4)="M ML",VLOOKUP(D88,'M ML'!L:Q,6,FALSE),IF(LEFT(D88,4)="M RL",VLOOKUP(D88,'M RL'!L:Q,6,FALSE),IF(LEFT(D88,4)="N ML",VLOOKUP(D88,'N ML'!L:Q,6,FALSE),IF(LEFT(D88,4)="N RL",VLOOKUP(D88,#REF!,6,FALSE)))))</f>
        <v>0</v>
      </c>
      <c r="G88" s="116"/>
    </row>
    <row r="89" ht="12.0" customHeight="1">
      <c r="A89" s="109">
        <v>88.0</v>
      </c>
      <c r="B89" s="110">
        <v>15.0</v>
      </c>
      <c r="C89" s="117">
        <v>0.6527777777777778</v>
      </c>
      <c r="D89" s="109"/>
      <c r="E89" s="112" t="b">
        <f>IF(LEFT(D89,4)="M ML",VLOOKUP(D89,'M ML'!L:Q,5,FALSE),IF(LEFT(D89,4)="M RL",VLOOKUP(D89,'M RL'!L:Q,5,FALSE),IF(LEFT(D89,4)="N ML",VLOOKUP(D89,'N ML'!L:Q,5,FALSE),IF(LEFT(D89,4)="N RL",VLOOKUP(D89,#REF!,5,FALSE)))))</f>
        <v>0</v>
      </c>
      <c r="F89" s="112" t="b">
        <f>IF(LEFT(D89,4)="M ML",VLOOKUP(D89,'M ML'!L:Q,6,FALSE),IF(LEFT(D89,4)="M RL",VLOOKUP(D89,'M RL'!L:Q,6,FALSE),IF(LEFT(D89,4)="N ML",VLOOKUP(D89,'N ML'!L:Q,6,FALSE),IF(LEFT(D89,4)="N RL",VLOOKUP(D89,#REF!,6,FALSE)))))</f>
        <v>0</v>
      </c>
      <c r="G89" s="116"/>
    </row>
    <row r="90" ht="12.0" customHeight="1">
      <c r="A90" s="109">
        <v>89.0</v>
      </c>
      <c r="B90" s="110">
        <v>15.0</v>
      </c>
      <c r="C90" s="117">
        <v>0.6527777777777778</v>
      </c>
      <c r="D90" s="109"/>
      <c r="E90" s="112" t="b">
        <f>IF(LEFT(D90,4)="M ML",VLOOKUP(D90,'M ML'!L:Q,5,FALSE),IF(LEFT(D90,4)="M RL",VLOOKUP(D90,'M RL'!L:Q,5,FALSE),IF(LEFT(D90,4)="N ML",VLOOKUP(D90,'N ML'!L:Q,5,FALSE),IF(LEFT(D90,4)="N RL",VLOOKUP(D90,#REF!,5,FALSE)))))</f>
        <v>0</v>
      </c>
      <c r="F90" s="112" t="b">
        <f>IF(LEFT(D90,4)="M ML",VLOOKUP(D90,'M ML'!L:Q,6,FALSE),IF(LEFT(D90,4)="M RL",VLOOKUP(D90,'M RL'!L:Q,6,FALSE),IF(LEFT(D90,4)="N ML",VLOOKUP(D90,'N ML'!L:Q,6,FALSE),IF(LEFT(D90,4)="N RL",VLOOKUP(D90,#REF!,6,FALSE)))))</f>
        <v>0</v>
      </c>
      <c r="G90" s="116"/>
    </row>
    <row r="91" ht="12.0" customHeight="1">
      <c r="A91" s="109">
        <v>90.0</v>
      </c>
      <c r="B91" s="110">
        <v>15.0</v>
      </c>
      <c r="C91" s="117">
        <v>0.6527777777777778</v>
      </c>
      <c r="D91" s="109"/>
      <c r="E91" s="112" t="b">
        <f>IF(LEFT(D91,4)="M ML",VLOOKUP(D91,'M ML'!L:Q,5,FALSE),IF(LEFT(D91,4)="M RL",VLOOKUP(D91,'M RL'!L:Q,5,FALSE),IF(LEFT(D91,4)="N ML",VLOOKUP(D91,'N ML'!L:Q,5,FALSE),IF(LEFT(D91,4)="N RL",VLOOKUP(D91,#REF!,5,FALSE)))))</f>
        <v>0</v>
      </c>
      <c r="F91" s="112" t="b">
        <f>IF(LEFT(D91,4)="M ML",VLOOKUP(D91,'M ML'!L:Q,6,FALSE),IF(LEFT(D91,4)="M RL",VLOOKUP(D91,'M RL'!L:Q,6,FALSE),IF(LEFT(D91,4)="N ML",VLOOKUP(D91,'N ML'!L:Q,6,FALSE),IF(LEFT(D91,4)="N RL",VLOOKUP(D91,#REF!,6,FALSE)))))</f>
        <v>0</v>
      </c>
      <c r="G91" s="116"/>
    </row>
    <row r="92" ht="12.0" customHeight="1">
      <c r="A92" s="109">
        <v>91.0</v>
      </c>
      <c r="B92" s="110">
        <v>16.0</v>
      </c>
      <c r="C92" s="117">
        <v>0.6666666666666666</v>
      </c>
      <c r="D92" s="109"/>
      <c r="E92" s="112" t="b">
        <f>IF(LEFT(D92,4)="M ML",VLOOKUP(D92,'M ML'!L:Q,5,FALSE),IF(LEFT(D92,4)="M RL",VLOOKUP(D92,'M RL'!L:Q,5,FALSE),IF(LEFT(D92,4)="N ML",VLOOKUP(D92,'N ML'!L:Q,5,FALSE),IF(LEFT(D92,4)="N RL",VLOOKUP(D92,#REF!,5,FALSE)))))</f>
        <v>0</v>
      </c>
      <c r="F92" s="112" t="b">
        <f>IF(LEFT(D92,4)="M ML",VLOOKUP(D92,'M ML'!L:Q,6,FALSE),IF(LEFT(D92,4)="M RL",VLOOKUP(D92,'M RL'!L:Q,6,FALSE),IF(LEFT(D92,4)="N ML",VLOOKUP(D92,'N ML'!L:Q,6,FALSE),IF(LEFT(D92,4)="N RL",VLOOKUP(D92,#REF!,6,FALSE)))))</f>
        <v>0</v>
      </c>
      <c r="G92" s="116"/>
    </row>
    <row r="93" ht="12.0" customHeight="1">
      <c r="A93" s="109">
        <v>92.0</v>
      </c>
      <c r="B93" s="110">
        <v>16.0</v>
      </c>
      <c r="C93" s="117">
        <v>0.6666666666666666</v>
      </c>
      <c r="D93" s="109"/>
      <c r="E93" s="112" t="b">
        <f>IF(LEFT(D93,4)="M ML",VLOOKUP(D93,'M ML'!L:Q,5,FALSE),IF(LEFT(D93,4)="M RL",VLOOKUP(D93,'M RL'!L:Q,5,FALSE),IF(LEFT(D93,4)="N ML",VLOOKUP(D93,'N ML'!L:Q,5,FALSE),IF(LEFT(D93,4)="N RL",VLOOKUP(D93,#REF!,5,FALSE)))))</f>
        <v>0</v>
      </c>
      <c r="F93" s="112" t="b">
        <f>IF(LEFT(D93,4)="M ML",VLOOKUP(D93,'M ML'!L:Q,6,FALSE),IF(LEFT(D93,4)="M RL",VLOOKUP(D93,'M RL'!L:Q,6,FALSE),IF(LEFT(D93,4)="N ML",VLOOKUP(D93,'N ML'!L:Q,6,FALSE),IF(LEFT(D93,4)="N RL",VLOOKUP(D93,#REF!,6,FALSE)))))</f>
        <v>0</v>
      </c>
      <c r="G93" s="116"/>
    </row>
    <row r="94" ht="12.0" customHeight="1">
      <c r="A94" s="109">
        <v>93.0</v>
      </c>
      <c r="B94" s="110">
        <v>16.0</v>
      </c>
      <c r="C94" s="117">
        <v>0.6666666666666666</v>
      </c>
      <c r="D94" s="109"/>
      <c r="E94" s="112" t="b">
        <f>IF(LEFT(D94,4)="M ML",VLOOKUP(D94,'M ML'!L:Q,5,FALSE),IF(LEFT(D94,4)="M RL",VLOOKUP(D94,'M RL'!L:Q,5,FALSE),IF(LEFT(D94,4)="N ML",VLOOKUP(D94,'N ML'!L:Q,5,FALSE),IF(LEFT(D94,4)="N RL",VLOOKUP(D94,#REF!,5,FALSE)))))</f>
        <v>0</v>
      </c>
      <c r="F94" s="112" t="b">
        <f>IF(LEFT(D94,4)="M ML",VLOOKUP(D94,'M ML'!L:Q,6,FALSE),IF(LEFT(D94,4)="M RL",VLOOKUP(D94,'M RL'!L:Q,6,FALSE),IF(LEFT(D94,4)="N ML",VLOOKUP(D94,'N ML'!L:Q,6,FALSE),IF(LEFT(D94,4)="N RL",VLOOKUP(D94,#REF!,6,FALSE)))))</f>
        <v>0</v>
      </c>
      <c r="G94" s="116"/>
    </row>
    <row r="95" ht="12.0" customHeight="1">
      <c r="A95" s="109">
        <v>94.0</v>
      </c>
      <c r="B95" s="110">
        <v>16.0</v>
      </c>
      <c r="C95" s="117">
        <v>0.6666666666666666</v>
      </c>
      <c r="D95" s="109"/>
      <c r="E95" s="112" t="b">
        <f>IF(LEFT(D95,4)="M ML",VLOOKUP(D95,'M ML'!L:Q,5,FALSE),IF(LEFT(D95,4)="M RL",VLOOKUP(D95,'M RL'!L:Q,5,FALSE),IF(LEFT(D95,4)="N ML",VLOOKUP(D95,'N ML'!L:Q,5,FALSE),IF(LEFT(D95,4)="N RL",VLOOKUP(D95,#REF!,5,FALSE)))))</f>
        <v>0</v>
      </c>
      <c r="F95" s="112" t="b">
        <f>IF(LEFT(D95,4)="M ML",VLOOKUP(D95,'M ML'!L:Q,6,FALSE),IF(LEFT(D95,4)="M RL",VLOOKUP(D95,'M RL'!L:Q,6,FALSE),IF(LEFT(D95,4)="N ML",VLOOKUP(D95,'N ML'!L:Q,6,FALSE),IF(LEFT(D95,4)="N RL",VLOOKUP(D95,#REF!,6,FALSE)))))</f>
        <v>0</v>
      </c>
      <c r="G95" s="116"/>
    </row>
    <row r="96" ht="12.0" customHeight="1">
      <c r="A96" s="109">
        <v>95.0</v>
      </c>
      <c r="B96" s="110">
        <v>16.0</v>
      </c>
      <c r="C96" s="117">
        <v>0.6666666666666666</v>
      </c>
      <c r="D96" s="109"/>
      <c r="E96" s="112" t="b">
        <f>IF(LEFT(D96,4)="M ML",VLOOKUP(D96,'M ML'!L:Q,5,FALSE),IF(LEFT(D96,4)="M RL",VLOOKUP(D96,'M RL'!L:Q,5,FALSE),IF(LEFT(D96,4)="N ML",VLOOKUP(D96,'N ML'!L:Q,5,FALSE),IF(LEFT(D96,4)="N RL",VLOOKUP(D96,#REF!,5,FALSE)))))</f>
        <v>0</v>
      </c>
      <c r="F96" s="112" t="b">
        <f>IF(LEFT(D96,4)="M ML",VLOOKUP(D96,'M ML'!L:Q,6,FALSE),IF(LEFT(D96,4)="M RL",VLOOKUP(D96,'M RL'!L:Q,6,FALSE),IF(LEFT(D96,4)="N ML",VLOOKUP(D96,'N ML'!L:Q,6,FALSE),IF(LEFT(D96,4)="N RL",VLOOKUP(D96,#REF!,6,FALSE)))))</f>
        <v>0</v>
      </c>
      <c r="G96" s="116"/>
    </row>
    <row r="97" ht="12.0" customHeight="1">
      <c r="A97" s="109">
        <v>96.0</v>
      </c>
      <c r="B97" s="110">
        <v>16.0</v>
      </c>
      <c r="C97" s="117">
        <v>0.6666666666666666</v>
      </c>
      <c r="D97" s="109"/>
      <c r="E97" s="112" t="b">
        <f>IF(LEFT(D97,4)="M ML",VLOOKUP(D97,'M ML'!L:Q,5,FALSE),IF(LEFT(D97,4)="M RL",VLOOKUP(D97,'M RL'!L:Q,5,FALSE),IF(LEFT(D97,4)="N ML",VLOOKUP(D97,'N ML'!L:Q,5,FALSE),IF(LEFT(D97,4)="N RL",VLOOKUP(D97,#REF!,5,FALSE)))))</f>
        <v>0</v>
      </c>
      <c r="F97" s="112" t="b">
        <f>IF(LEFT(D97,4)="M ML",VLOOKUP(D97,'M ML'!L:Q,6,FALSE),IF(LEFT(D97,4)="M RL",VLOOKUP(D97,'M RL'!L:Q,6,FALSE),IF(LEFT(D97,4)="N ML",VLOOKUP(D97,'N ML'!L:Q,6,FALSE),IF(LEFT(D97,4)="N RL",VLOOKUP(D97,#REF!,6,FALSE)))))</f>
        <v>0</v>
      </c>
      <c r="G97" s="116"/>
    </row>
    <row r="98" ht="12.0" customHeight="1">
      <c r="A98" s="109">
        <v>97.0</v>
      </c>
      <c r="B98" s="110">
        <v>17.0</v>
      </c>
      <c r="C98" s="117">
        <v>0.6805555555555556</v>
      </c>
      <c r="D98" s="109"/>
      <c r="E98" s="112" t="b">
        <f>IF(LEFT(D98,4)="M ML",VLOOKUP(D98,'M ML'!L:Q,5,FALSE),IF(LEFT(D98,4)="M RL",VLOOKUP(D98,'M RL'!L:Q,5,FALSE),IF(LEFT(D98,4)="N ML",VLOOKUP(D98,'N ML'!L:Q,5,FALSE),IF(LEFT(D98,4)="N RL",VLOOKUP(D98,#REF!,5,FALSE)))))</f>
        <v>0</v>
      </c>
      <c r="F98" s="112" t="b">
        <f>IF(LEFT(D98,4)="M ML",VLOOKUP(D98,'M ML'!L:Q,6,FALSE),IF(LEFT(D98,4)="M RL",VLOOKUP(D98,'M RL'!L:Q,6,FALSE),IF(LEFT(D98,4)="N ML",VLOOKUP(D98,'N ML'!L:Q,6,FALSE),IF(LEFT(D98,4)="N RL",VLOOKUP(D98,#REF!,6,FALSE)))))</f>
        <v>0</v>
      </c>
      <c r="G98" s="116"/>
    </row>
    <row r="99" ht="12.0" customHeight="1">
      <c r="A99" s="109">
        <v>98.0</v>
      </c>
      <c r="B99" s="110">
        <v>17.0</v>
      </c>
      <c r="C99" s="117">
        <v>0.6805555555555556</v>
      </c>
      <c r="D99" s="109"/>
      <c r="E99" s="112" t="b">
        <f>IF(LEFT(D99,4)="M ML",VLOOKUP(D99,'M ML'!L:Q,5,FALSE),IF(LEFT(D99,4)="M RL",VLOOKUP(D99,'M RL'!L:Q,5,FALSE),IF(LEFT(D99,4)="N ML",VLOOKUP(D99,'N ML'!L:Q,5,FALSE),IF(LEFT(D99,4)="N RL",VLOOKUP(D99,#REF!,5,FALSE)))))</f>
        <v>0</v>
      </c>
      <c r="F99" s="112" t="b">
        <f>IF(LEFT(D99,4)="M ML",VLOOKUP(D99,'M ML'!L:Q,6,FALSE),IF(LEFT(D99,4)="M RL",VLOOKUP(D99,'M RL'!L:Q,6,FALSE),IF(LEFT(D99,4)="N ML",VLOOKUP(D99,'N ML'!L:Q,6,FALSE),IF(LEFT(D99,4)="N RL",VLOOKUP(D99,#REF!,6,FALSE)))))</f>
        <v>0</v>
      </c>
      <c r="G99" s="116"/>
    </row>
    <row r="100" ht="12.0" customHeight="1">
      <c r="A100" s="109">
        <v>99.0</v>
      </c>
      <c r="B100" s="110">
        <v>17.0</v>
      </c>
      <c r="C100" s="117">
        <v>0.6805555555555556</v>
      </c>
      <c r="D100" s="109"/>
      <c r="E100" s="112" t="b">
        <f>IF(LEFT(D100,4)="M ML",VLOOKUP(D100,'M ML'!L:Q,5,FALSE),IF(LEFT(D100,4)="M RL",VLOOKUP(D100,'M RL'!L:Q,5,FALSE),IF(LEFT(D100,4)="N ML",VLOOKUP(D100,'N ML'!L:Q,5,FALSE),IF(LEFT(D100,4)="N RL",VLOOKUP(D100,#REF!,5,FALSE)))))</f>
        <v>0</v>
      </c>
      <c r="F100" s="112" t="b">
        <f>IF(LEFT(D100,4)="M ML",VLOOKUP(D100,'M ML'!L:Q,6,FALSE),IF(LEFT(D100,4)="M RL",VLOOKUP(D100,'M RL'!L:Q,6,FALSE),IF(LEFT(D100,4)="N ML",VLOOKUP(D100,'N ML'!L:Q,6,FALSE),IF(LEFT(D100,4)="N RL",VLOOKUP(D100,#REF!,6,FALSE)))))</f>
        <v>0</v>
      </c>
      <c r="G100" s="116"/>
    </row>
    <row r="101" ht="12.0" customHeight="1">
      <c r="A101" s="109">
        <v>100.0</v>
      </c>
      <c r="B101" s="110">
        <v>17.0</v>
      </c>
      <c r="C101" s="117">
        <v>0.6805555555555556</v>
      </c>
      <c r="D101" s="109"/>
      <c r="E101" s="112" t="b">
        <f>IF(LEFT(D101,4)="M ML",VLOOKUP(D101,'M ML'!L:Q,5,FALSE),IF(LEFT(D101,4)="M RL",VLOOKUP(D101,'M RL'!L:Q,5,FALSE),IF(LEFT(D101,4)="N ML",VLOOKUP(D101,'N ML'!L:Q,5,FALSE),IF(LEFT(D101,4)="N RL",VLOOKUP(D101,#REF!,5,FALSE)))))</f>
        <v>0</v>
      </c>
      <c r="F101" s="112" t="b">
        <f>IF(LEFT(D101,4)="M ML",VLOOKUP(D101,'M ML'!L:Q,6,FALSE),IF(LEFT(D101,4)="M RL",VLOOKUP(D101,'M RL'!L:Q,6,FALSE),IF(LEFT(D101,4)="N ML",VLOOKUP(D101,'N ML'!L:Q,6,FALSE),IF(LEFT(D101,4)="N RL",VLOOKUP(D101,#REF!,6,FALSE)))))</f>
        <v>0</v>
      </c>
      <c r="G101" s="116"/>
    </row>
    <row r="102" ht="12.0" customHeight="1">
      <c r="A102" s="109">
        <v>101.0</v>
      </c>
      <c r="B102" s="110">
        <v>17.0</v>
      </c>
      <c r="C102" s="117">
        <v>0.6805555555555556</v>
      </c>
      <c r="D102" s="109"/>
      <c r="E102" s="112" t="b">
        <f>IF(LEFT(D102,4)="M ML",VLOOKUP(D102,'M ML'!L:Q,5,FALSE),IF(LEFT(D102,4)="M RL",VLOOKUP(D102,'M RL'!L:Q,5,FALSE),IF(LEFT(D102,4)="N ML",VLOOKUP(D102,'N ML'!L:Q,5,FALSE),IF(LEFT(D102,4)="N RL",VLOOKUP(D102,#REF!,5,FALSE)))))</f>
        <v>0</v>
      </c>
      <c r="F102" s="112" t="b">
        <f>IF(LEFT(D102,4)="M ML",VLOOKUP(D102,'M ML'!L:Q,6,FALSE),IF(LEFT(D102,4)="M RL",VLOOKUP(D102,'M RL'!L:Q,6,FALSE),IF(LEFT(D102,4)="N ML",VLOOKUP(D102,'N ML'!L:Q,6,FALSE),IF(LEFT(D102,4)="N RL",VLOOKUP(D102,#REF!,6,FALSE)))))</f>
        <v>0</v>
      </c>
      <c r="G102" s="116"/>
    </row>
    <row r="103" ht="12.0" customHeight="1">
      <c r="A103" s="109">
        <v>102.0</v>
      </c>
      <c r="B103" s="110">
        <v>17.0</v>
      </c>
      <c r="C103" s="117">
        <v>0.6805555555555556</v>
      </c>
      <c r="D103" s="109"/>
      <c r="E103" s="112" t="b">
        <f>IF(LEFT(D103,4)="M ML",VLOOKUP(D103,'M ML'!L:Q,5,FALSE),IF(LEFT(D103,4)="M RL",VLOOKUP(D103,'M RL'!L:Q,5,FALSE),IF(LEFT(D103,4)="N ML",VLOOKUP(D103,'N ML'!L:Q,5,FALSE),IF(LEFT(D103,4)="N RL",VLOOKUP(D103,#REF!,5,FALSE)))))</f>
        <v>0</v>
      </c>
      <c r="F103" s="112" t="b">
        <f>IF(LEFT(D103,4)="M ML",VLOOKUP(D103,'M ML'!L:Q,6,FALSE),IF(LEFT(D103,4)="M RL",VLOOKUP(D103,'M RL'!L:Q,6,FALSE),IF(LEFT(D103,4)="N ML",VLOOKUP(D103,'N ML'!L:Q,6,FALSE),IF(LEFT(D103,4)="N RL",VLOOKUP(D103,#REF!,6,FALSE)))))</f>
        <v>0</v>
      </c>
      <c r="G103" s="116"/>
    </row>
    <row r="104" ht="12.0" customHeight="1">
      <c r="A104" s="118"/>
      <c r="B104" s="118"/>
      <c r="C104" s="118"/>
      <c r="D104" s="118"/>
      <c r="E104" s="118"/>
      <c r="F104" s="118"/>
      <c r="G104" s="119"/>
    </row>
    <row r="105" ht="12.0" customHeight="1">
      <c r="A105" s="118"/>
      <c r="B105" s="118"/>
      <c r="C105" s="118"/>
      <c r="D105" s="118"/>
      <c r="E105" s="118"/>
      <c r="F105" s="118"/>
      <c r="G105" s="119"/>
    </row>
    <row r="106" ht="12.0" customHeight="1">
      <c r="A106" s="118"/>
      <c r="B106" s="118"/>
      <c r="C106" s="118"/>
      <c r="D106" s="118"/>
      <c r="E106" s="118"/>
      <c r="F106" s="118"/>
      <c r="G106" s="119"/>
    </row>
    <row r="107" ht="12.0" customHeight="1">
      <c r="A107" s="118"/>
      <c r="B107" s="118"/>
      <c r="C107" s="118"/>
      <c r="D107" s="118"/>
      <c r="E107" s="118"/>
      <c r="F107" s="118"/>
      <c r="G107" s="119"/>
    </row>
    <row r="108" ht="12.0" customHeight="1">
      <c r="A108" s="118"/>
      <c r="B108" s="118"/>
      <c r="C108" s="118"/>
      <c r="D108" s="118"/>
      <c r="E108" s="118"/>
      <c r="F108" s="118"/>
      <c r="G108" s="119"/>
    </row>
    <row r="109" ht="12.0" customHeight="1">
      <c r="A109" s="118"/>
      <c r="B109" s="118"/>
      <c r="C109" s="118"/>
      <c r="D109" s="118"/>
      <c r="E109" s="118"/>
      <c r="F109" s="118"/>
      <c r="G109" s="119"/>
    </row>
    <row r="110" ht="12.0" customHeight="1">
      <c r="A110" s="118"/>
      <c r="B110" s="118"/>
      <c r="C110" s="118"/>
      <c r="D110" s="118"/>
      <c r="E110" s="118"/>
      <c r="F110" s="118"/>
      <c r="G110" s="119"/>
    </row>
    <row r="111" ht="12.0" customHeight="1">
      <c r="A111" s="118"/>
      <c r="B111" s="118"/>
      <c r="C111" s="118"/>
      <c r="D111" s="118"/>
      <c r="E111" s="118"/>
      <c r="F111" s="118"/>
      <c r="G111" s="119"/>
    </row>
    <row r="112" ht="12.0" customHeight="1">
      <c r="A112" s="118"/>
      <c r="B112" s="118"/>
      <c r="C112" s="118"/>
      <c r="D112" s="118"/>
      <c r="E112" s="118"/>
      <c r="F112" s="118"/>
      <c r="G112" s="119"/>
    </row>
    <row r="113" ht="12.0" customHeight="1">
      <c r="A113" s="118"/>
      <c r="B113" s="118"/>
      <c r="C113" s="118"/>
      <c r="D113" s="118"/>
      <c r="E113" s="118"/>
      <c r="F113" s="118"/>
      <c r="G113" s="119"/>
    </row>
    <row r="114" ht="12.0" customHeight="1">
      <c r="A114" s="118"/>
      <c r="B114" s="118"/>
      <c r="C114" s="118"/>
      <c r="D114" s="118"/>
      <c r="E114" s="118"/>
      <c r="F114" s="118"/>
      <c r="G114" s="119"/>
    </row>
    <row r="115" ht="12.0" customHeight="1">
      <c r="A115" s="118"/>
      <c r="B115" s="118"/>
      <c r="C115" s="118"/>
      <c r="D115" s="118"/>
      <c r="E115" s="118"/>
      <c r="F115" s="118"/>
      <c r="G115" s="119"/>
    </row>
    <row r="116" ht="12.0" customHeight="1">
      <c r="A116" s="118"/>
      <c r="B116" s="118"/>
      <c r="C116" s="118"/>
      <c r="D116" s="118"/>
      <c r="E116" s="118"/>
      <c r="F116" s="118"/>
      <c r="G116" s="119"/>
    </row>
    <row r="117" ht="12.0" customHeight="1">
      <c r="A117" s="118"/>
      <c r="B117" s="118"/>
      <c r="C117" s="118"/>
      <c r="D117" s="118"/>
      <c r="E117" s="118"/>
      <c r="F117" s="118"/>
      <c r="G117" s="119"/>
    </row>
    <row r="118" ht="12.0" customHeight="1">
      <c r="A118" s="118"/>
      <c r="B118" s="118"/>
      <c r="C118" s="118"/>
      <c r="D118" s="118"/>
      <c r="E118" s="118"/>
      <c r="F118" s="118"/>
      <c r="G118" s="119"/>
    </row>
    <row r="119" ht="12.0" customHeight="1">
      <c r="A119" s="118"/>
      <c r="B119" s="118"/>
      <c r="C119" s="118"/>
      <c r="D119" s="118"/>
      <c r="E119" s="118"/>
      <c r="F119" s="118"/>
      <c r="G119" s="119"/>
    </row>
    <row r="120" ht="12.0" customHeight="1">
      <c r="A120" s="118"/>
      <c r="B120" s="118"/>
      <c r="C120" s="118"/>
      <c r="D120" s="118"/>
      <c r="E120" s="118"/>
      <c r="F120" s="118"/>
      <c r="G120" s="119"/>
    </row>
    <row r="121" ht="12.0" customHeight="1">
      <c r="A121" s="118"/>
      <c r="B121" s="118"/>
      <c r="C121" s="118"/>
      <c r="D121" s="118"/>
      <c r="E121" s="118"/>
      <c r="F121" s="118"/>
      <c r="G121" s="119"/>
    </row>
    <row r="122" ht="12.0" customHeight="1">
      <c r="A122" s="118"/>
      <c r="B122" s="118"/>
      <c r="C122" s="118"/>
      <c r="D122" s="118"/>
      <c r="E122" s="118"/>
      <c r="F122" s="118"/>
      <c r="G122" s="119"/>
    </row>
    <row r="123" ht="12.0" customHeight="1">
      <c r="A123" s="118"/>
      <c r="B123" s="118"/>
      <c r="C123" s="118"/>
      <c r="D123" s="118"/>
      <c r="E123" s="118"/>
      <c r="F123" s="118"/>
      <c r="G123" s="119"/>
    </row>
    <row r="124" ht="12.0" customHeight="1">
      <c r="A124" s="118"/>
      <c r="B124" s="118"/>
      <c r="C124" s="118"/>
      <c r="D124" s="118"/>
      <c r="E124" s="118"/>
      <c r="F124" s="118"/>
      <c r="G124" s="119"/>
    </row>
    <row r="125" ht="12.0" customHeight="1">
      <c r="A125" s="118"/>
      <c r="B125" s="118"/>
      <c r="C125" s="118"/>
      <c r="D125" s="118"/>
      <c r="E125" s="118"/>
      <c r="F125" s="118"/>
      <c r="G125" s="119"/>
    </row>
    <row r="126" ht="12.0" customHeight="1">
      <c r="A126" s="118"/>
      <c r="B126" s="118"/>
      <c r="C126" s="118"/>
      <c r="D126" s="118"/>
      <c r="E126" s="118"/>
      <c r="F126" s="118"/>
      <c r="G126" s="119"/>
    </row>
    <row r="127" ht="12.0" customHeight="1">
      <c r="A127" s="118"/>
      <c r="B127" s="118"/>
      <c r="C127" s="118"/>
      <c r="D127" s="118"/>
      <c r="E127" s="118"/>
      <c r="F127" s="118"/>
      <c r="G127" s="119"/>
    </row>
    <row r="128" ht="12.0" customHeight="1">
      <c r="A128" s="118"/>
      <c r="B128" s="118"/>
      <c r="C128" s="118"/>
      <c r="D128" s="118"/>
      <c r="E128" s="118"/>
      <c r="F128" s="118"/>
      <c r="G128" s="119"/>
    </row>
    <row r="129" ht="12.0" customHeight="1">
      <c r="A129" s="118"/>
      <c r="B129" s="118"/>
      <c r="C129" s="118"/>
      <c r="D129" s="118"/>
      <c r="E129" s="118"/>
      <c r="F129" s="118"/>
      <c r="G129" s="119"/>
    </row>
    <row r="130" ht="12.0" customHeight="1">
      <c r="A130" s="118"/>
      <c r="B130" s="118"/>
      <c r="C130" s="118"/>
      <c r="D130" s="118"/>
      <c r="E130" s="118"/>
      <c r="F130" s="118"/>
      <c r="G130" s="119"/>
    </row>
    <row r="131" ht="12.0" customHeight="1">
      <c r="A131" s="118"/>
      <c r="B131" s="118"/>
      <c r="C131" s="118"/>
      <c r="D131" s="118"/>
      <c r="E131" s="118"/>
      <c r="F131" s="118"/>
      <c r="G131" s="119"/>
    </row>
    <row r="132" ht="12.0" customHeight="1">
      <c r="A132" s="118"/>
      <c r="B132" s="118"/>
      <c r="C132" s="118"/>
      <c r="D132" s="118"/>
      <c r="E132" s="118"/>
      <c r="F132" s="118"/>
      <c r="G132" s="119"/>
    </row>
    <row r="133" ht="12.0" customHeight="1">
      <c r="A133" s="118"/>
      <c r="B133" s="118"/>
      <c r="C133" s="118"/>
      <c r="D133" s="118"/>
      <c r="E133" s="118"/>
      <c r="F133" s="118"/>
      <c r="G133" s="119"/>
    </row>
    <row r="134" ht="12.0" customHeight="1">
      <c r="A134" s="118"/>
      <c r="B134" s="118"/>
      <c r="C134" s="118"/>
      <c r="D134" s="118"/>
      <c r="E134" s="118"/>
      <c r="F134" s="118"/>
      <c r="G134" s="119"/>
    </row>
    <row r="135" ht="12.0" customHeight="1">
      <c r="A135" s="118"/>
      <c r="B135" s="118"/>
      <c r="C135" s="118"/>
      <c r="D135" s="118"/>
      <c r="E135" s="118"/>
      <c r="F135" s="118"/>
      <c r="G135" s="119"/>
    </row>
    <row r="136" ht="12.0" customHeight="1">
      <c r="A136" s="118"/>
      <c r="B136" s="118"/>
      <c r="C136" s="118"/>
      <c r="D136" s="118"/>
      <c r="E136" s="118"/>
      <c r="F136" s="118"/>
      <c r="G136" s="119"/>
    </row>
    <row r="137" ht="12.0" customHeight="1">
      <c r="A137" s="118"/>
      <c r="B137" s="118"/>
      <c r="C137" s="118"/>
      <c r="D137" s="118"/>
      <c r="E137" s="118"/>
      <c r="F137" s="118"/>
      <c r="G137" s="119"/>
    </row>
    <row r="138" ht="12.0" customHeight="1">
      <c r="A138" s="118"/>
      <c r="B138" s="118"/>
      <c r="C138" s="118"/>
      <c r="D138" s="118"/>
      <c r="E138" s="118"/>
      <c r="F138" s="118"/>
      <c r="G138" s="119"/>
    </row>
    <row r="139" ht="12.0" customHeight="1">
      <c r="A139" s="118"/>
      <c r="B139" s="118"/>
      <c r="C139" s="118"/>
      <c r="D139" s="118"/>
      <c r="E139" s="118"/>
      <c r="F139" s="118"/>
      <c r="G139" s="119"/>
    </row>
    <row r="140" ht="12.0" customHeight="1">
      <c r="A140" s="118"/>
      <c r="B140" s="118"/>
      <c r="C140" s="118"/>
      <c r="D140" s="118"/>
      <c r="E140" s="118"/>
      <c r="F140" s="118"/>
      <c r="G140" s="119"/>
    </row>
    <row r="141" ht="12.0" customHeight="1">
      <c r="A141" s="118"/>
      <c r="B141" s="118"/>
      <c r="C141" s="118"/>
      <c r="D141" s="118"/>
      <c r="E141" s="118"/>
      <c r="F141" s="118"/>
      <c r="G141" s="119"/>
    </row>
    <row r="142" ht="12.0" customHeight="1">
      <c r="A142" s="118"/>
      <c r="B142" s="118"/>
      <c r="C142" s="118"/>
      <c r="D142" s="118"/>
      <c r="E142" s="118"/>
      <c r="F142" s="118"/>
      <c r="G142" s="119"/>
    </row>
    <row r="143" ht="12.0" customHeight="1">
      <c r="A143" s="118"/>
      <c r="B143" s="118"/>
      <c r="C143" s="118"/>
      <c r="D143" s="118"/>
      <c r="E143" s="118"/>
      <c r="F143" s="118"/>
      <c r="G143" s="119"/>
    </row>
    <row r="144" ht="12.0" customHeight="1">
      <c r="A144" s="118"/>
      <c r="B144" s="118"/>
      <c r="C144" s="118"/>
      <c r="D144" s="118"/>
      <c r="E144" s="118"/>
      <c r="F144" s="118"/>
      <c r="G144" s="119"/>
    </row>
    <row r="145" ht="12.0" customHeight="1">
      <c r="A145" s="118"/>
      <c r="B145" s="118"/>
      <c r="C145" s="118"/>
      <c r="D145" s="118"/>
      <c r="E145" s="118"/>
      <c r="F145" s="118"/>
      <c r="G145" s="119"/>
    </row>
    <row r="146" ht="12.0" customHeight="1">
      <c r="A146" s="118"/>
      <c r="B146" s="118"/>
      <c r="C146" s="118"/>
      <c r="D146" s="118"/>
      <c r="E146" s="118"/>
      <c r="F146" s="118"/>
      <c r="G146" s="119"/>
    </row>
    <row r="147" ht="12.0" customHeight="1">
      <c r="A147" s="118"/>
      <c r="B147" s="118"/>
      <c r="C147" s="118"/>
      <c r="D147" s="118"/>
      <c r="E147" s="118"/>
      <c r="F147" s="118"/>
      <c r="G147" s="119"/>
    </row>
    <row r="148" ht="12.0" customHeight="1">
      <c r="A148" s="118"/>
      <c r="B148" s="118"/>
      <c r="C148" s="118"/>
      <c r="D148" s="118"/>
      <c r="E148" s="118"/>
      <c r="F148" s="118"/>
      <c r="G148" s="119"/>
    </row>
    <row r="149" ht="12.0" customHeight="1">
      <c r="A149" s="118"/>
      <c r="B149" s="118"/>
      <c r="C149" s="118"/>
      <c r="D149" s="118"/>
      <c r="E149" s="118"/>
      <c r="F149" s="118"/>
      <c r="G149" s="119"/>
    </row>
    <row r="150" ht="12.0" customHeight="1">
      <c r="A150" s="118"/>
      <c r="B150" s="118"/>
      <c r="C150" s="118"/>
      <c r="D150" s="118"/>
      <c r="E150" s="118"/>
      <c r="F150" s="118"/>
      <c r="G150" s="119"/>
    </row>
    <row r="151" ht="12.0" customHeight="1">
      <c r="A151" s="118"/>
      <c r="B151" s="118"/>
      <c r="C151" s="118"/>
      <c r="D151" s="118"/>
      <c r="E151" s="118"/>
      <c r="F151" s="118"/>
      <c r="G151" s="119"/>
    </row>
    <row r="152" ht="12.0" customHeight="1">
      <c r="A152" s="118"/>
      <c r="B152" s="118"/>
      <c r="C152" s="118"/>
      <c r="D152" s="118"/>
      <c r="E152" s="118"/>
      <c r="F152" s="118"/>
      <c r="G152" s="119"/>
    </row>
    <row r="153" ht="12.0" customHeight="1">
      <c r="A153" s="118"/>
      <c r="B153" s="118"/>
      <c r="C153" s="118"/>
      <c r="D153" s="118"/>
      <c r="E153" s="118"/>
      <c r="F153" s="118"/>
      <c r="G153" s="119"/>
    </row>
    <row r="154" ht="12.0" customHeight="1">
      <c r="A154" s="118"/>
      <c r="B154" s="118"/>
      <c r="C154" s="118"/>
      <c r="D154" s="118"/>
      <c r="E154" s="118"/>
      <c r="F154" s="118"/>
      <c r="G154" s="119"/>
    </row>
    <row r="155" ht="12.0" customHeight="1">
      <c r="A155" s="118"/>
      <c r="B155" s="118"/>
      <c r="C155" s="118"/>
      <c r="D155" s="118"/>
      <c r="E155" s="118"/>
      <c r="F155" s="118"/>
      <c r="G155" s="119"/>
    </row>
    <row r="156" ht="12.0" customHeight="1">
      <c r="A156" s="118"/>
      <c r="B156" s="118"/>
      <c r="C156" s="118"/>
      <c r="D156" s="118"/>
      <c r="E156" s="118"/>
      <c r="F156" s="118"/>
      <c r="G156" s="119"/>
    </row>
    <row r="157" ht="12.0" customHeight="1">
      <c r="A157" s="118"/>
      <c r="B157" s="118"/>
      <c r="C157" s="118"/>
      <c r="D157" s="118"/>
      <c r="E157" s="118"/>
      <c r="F157" s="118"/>
      <c r="G157" s="119"/>
    </row>
    <row r="158" ht="12.0" customHeight="1">
      <c r="A158" s="118"/>
      <c r="B158" s="118"/>
      <c r="C158" s="118"/>
      <c r="D158" s="118"/>
      <c r="E158" s="118"/>
      <c r="F158" s="118"/>
      <c r="G158" s="119"/>
    </row>
    <row r="159" ht="12.0" customHeight="1">
      <c r="A159" s="118"/>
      <c r="B159" s="118"/>
      <c r="C159" s="118"/>
      <c r="D159" s="118"/>
      <c r="E159" s="118"/>
      <c r="F159" s="118"/>
      <c r="G159" s="119"/>
    </row>
    <row r="160" ht="12.0" customHeight="1">
      <c r="A160" s="118"/>
      <c r="B160" s="118"/>
      <c r="C160" s="118"/>
      <c r="D160" s="118"/>
      <c r="E160" s="118"/>
      <c r="F160" s="118"/>
      <c r="G160" s="119"/>
    </row>
    <row r="161" ht="12.0" customHeight="1">
      <c r="A161" s="118"/>
      <c r="B161" s="118"/>
      <c r="C161" s="118"/>
      <c r="D161" s="118"/>
      <c r="E161" s="118"/>
      <c r="F161" s="118"/>
      <c r="G161" s="119"/>
    </row>
    <row r="162" ht="12.0" customHeight="1">
      <c r="A162" s="118"/>
      <c r="B162" s="118"/>
      <c r="C162" s="118"/>
      <c r="D162" s="118"/>
      <c r="E162" s="118"/>
      <c r="F162" s="118"/>
      <c r="G162" s="119"/>
    </row>
    <row r="163" ht="12.0" customHeight="1">
      <c r="A163" s="118"/>
      <c r="B163" s="118"/>
      <c r="C163" s="118"/>
      <c r="D163" s="118"/>
      <c r="E163" s="118"/>
      <c r="F163" s="118"/>
      <c r="G163" s="119"/>
    </row>
    <row r="164" ht="12.0" customHeight="1">
      <c r="A164" s="118"/>
      <c r="B164" s="118"/>
      <c r="C164" s="118"/>
      <c r="D164" s="118"/>
      <c r="E164" s="118"/>
      <c r="F164" s="118"/>
      <c r="G164" s="119"/>
    </row>
    <row r="165" ht="12.0" customHeight="1">
      <c r="A165" s="118"/>
      <c r="B165" s="118"/>
      <c r="C165" s="118"/>
      <c r="D165" s="118"/>
      <c r="E165" s="118"/>
      <c r="F165" s="118"/>
      <c r="G165" s="119"/>
    </row>
    <row r="166" ht="12.0" customHeight="1">
      <c r="A166" s="118"/>
      <c r="B166" s="118"/>
      <c r="C166" s="118"/>
      <c r="D166" s="118"/>
      <c r="E166" s="118"/>
      <c r="F166" s="118"/>
      <c r="G166" s="119"/>
    </row>
    <row r="167" ht="12.0" customHeight="1">
      <c r="A167" s="118"/>
      <c r="B167" s="118"/>
      <c r="C167" s="118"/>
      <c r="D167" s="118"/>
      <c r="E167" s="118"/>
      <c r="F167" s="118"/>
      <c r="G167" s="119"/>
    </row>
    <row r="168" ht="12.0" customHeight="1">
      <c r="A168" s="118"/>
      <c r="B168" s="118"/>
      <c r="C168" s="118"/>
      <c r="D168" s="118"/>
      <c r="E168" s="118"/>
      <c r="F168" s="118"/>
      <c r="G168" s="119"/>
    </row>
    <row r="169" ht="12.0" customHeight="1">
      <c r="A169" s="118"/>
      <c r="B169" s="118"/>
      <c r="C169" s="118"/>
      <c r="D169" s="118"/>
      <c r="E169" s="118"/>
      <c r="F169" s="118"/>
      <c r="G169" s="119"/>
    </row>
    <row r="170" ht="12.0" customHeight="1">
      <c r="A170" s="118"/>
      <c r="B170" s="118"/>
      <c r="C170" s="118"/>
      <c r="D170" s="118"/>
      <c r="E170" s="118"/>
      <c r="F170" s="118"/>
      <c r="G170" s="119"/>
    </row>
    <row r="171" ht="12.0" customHeight="1">
      <c r="A171" s="118"/>
      <c r="B171" s="118"/>
      <c r="C171" s="118"/>
      <c r="D171" s="118"/>
      <c r="E171" s="118"/>
      <c r="F171" s="118"/>
      <c r="G171" s="119"/>
    </row>
    <row r="172" ht="12.0" customHeight="1">
      <c r="A172" s="118"/>
      <c r="B172" s="118"/>
      <c r="C172" s="118"/>
      <c r="D172" s="118"/>
      <c r="E172" s="118"/>
      <c r="F172" s="118"/>
      <c r="G172" s="119"/>
    </row>
    <row r="173" ht="12.0" customHeight="1">
      <c r="A173" s="118"/>
      <c r="B173" s="118"/>
      <c r="C173" s="118"/>
      <c r="D173" s="118"/>
      <c r="E173" s="118"/>
      <c r="F173" s="118"/>
      <c r="G173" s="119"/>
    </row>
    <row r="174" ht="12.0" customHeight="1">
      <c r="A174" s="118"/>
      <c r="B174" s="118"/>
      <c r="C174" s="118"/>
      <c r="D174" s="118"/>
      <c r="E174" s="118"/>
      <c r="F174" s="118"/>
      <c r="G174" s="119"/>
    </row>
    <row r="175" ht="12.0" customHeight="1">
      <c r="A175" s="118"/>
      <c r="B175" s="118"/>
      <c r="C175" s="118"/>
      <c r="D175" s="118"/>
      <c r="E175" s="118"/>
      <c r="F175" s="118"/>
      <c r="G175" s="119"/>
    </row>
    <row r="176" ht="12.0" customHeight="1">
      <c r="A176" s="118"/>
      <c r="B176" s="118"/>
      <c r="C176" s="118"/>
      <c r="D176" s="118"/>
      <c r="E176" s="118"/>
      <c r="F176" s="118"/>
      <c r="G176" s="119"/>
    </row>
    <row r="177" ht="12.0" customHeight="1">
      <c r="A177" s="118"/>
      <c r="B177" s="118"/>
      <c r="C177" s="118"/>
      <c r="D177" s="118"/>
      <c r="E177" s="118"/>
      <c r="F177" s="118"/>
      <c r="G177" s="119"/>
    </row>
    <row r="178" ht="12.0" customHeight="1">
      <c r="A178" s="118"/>
      <c r="B178" s="118"/>
      <c r="C178" s="118"/>
      <c r="D178" s="118"/>
      <c r="E178" s="118"/>
      <c r="F178" s="118"/>
      <c r="G178" s="119"/>
    </row>
    <row r="179" ht="12.0" customHeight="1">
      <c r="A179" s="118"/>
      <c r="B179" s="118"/>
      <c r="C179" s="118"/>
      <c r="D179" s="118"/>
      <c r="E179" s="118"/>
      <c r="F179" s="118"/>
      <c r="G179" s="119"/>
    </row>
    <row r="180" ht="12.0" customHeight="1">
      <c r="A180" s="118"/>
      <c r="B180" s="118"/>
      <c r="C180" s="118"/>
      <c r="D180" s="118"/>
      <c r="E180" s="118"/>
      <c r="F180" s="118"/>
      <c r="G180" s="119"/>
    </row>
    <row r="181" ht="12.0" customHeight="1">
      <c r="A181" s="118"/>
      <c r="B181" s="118"/>
      <c r="C181" s="118"/>
      <c r="D181" s="118"/>
      <c r="E181" s="118"/>
      <c r="F181" s="118"/>
      <c r="G181" s="119"/>
    </row>
    <row r="182" ht="12.0" customHeight="1">
      <c r="A182" s="118"/>
      <c r="B182" s="118"/>
      <c r="C182" s="118"/>
      <c r="D182" s="118"/>
      <c r="E182" s="118"/>
      <c r="F182" s="118"/>
      <c r="G182" s="119"/>
    </row>
    <row r="183" ht="12.0" customHeight="1">
      <c r="A183" s="118"/>
      <c r="B183" s="118"/>
      <c r="C183" s="118"/>
      <c r="D183" s="118"/>
      <c r="E183" s="118"/>
      <c r="F183" s="118"/>
      <c r="G183" s="119"/>
    </row>
    <row r="184" ht="12.0" customHeight="1">
      <c r="A184" s="118"/>
      <c r="B184" s="118"/>
      <c r="C184" s="118"/>
      <c r="D184" s="118"/>
      <c r="E184" s="118"/>
      <c r="F184" s="118"/>
      <c r="G184" s="119"/>
    </row>
    <row r="185" ht="12.0" customHeight="1">
      <c r="A185" s="118"/>
      <c r="B185" s="118"/>
      <c r="C185" s="118"/>
      <c r="D185" s="118"/>
      <c r="E185" s="118"/>
      <c r="F185" s="118"/>
      <c r="G185" s="119"/>
    </row>
    <row r="186" ht="12.0" customHeight="1">
      <c r="A186" s="118"/>
      <c r="B186" s="118"/>
      <c r="C186" s="118"/>
      <c r="D186" s="118"/>
      <c r="E186" s="118"/>
      <c r="F186" s="118"/>
      <c r="G186" s="119"/>
    </row>
    <row r="187" ht="12.0" customHeight="1">
      <c r="A187" s="118"/>
      <c r="B187" s="118"/>
      <c r="C187" s="118"/>
      <c r="D187" s="118"/>
      <c r="E187" s="118"/>
      <c r="F187" s="118"/>
      <c r="G187" s="119"/>
    </row>
    <row r="188" ht="12.0" customHeight="1">
      <c r="A188" s="118"/>
      <c r="B188" s="118"/>
      <c r="C188" s="118"/>
      <c r="D188" s="118"/>
      <c r="E188" s="118"/>
      <c r="F188" s="118"/>
      <c r="G188" s="119"/>
    </row>
    <row r="189" ht="12.0" customHeight="1">
      <c r="A189" s="118"/>
      <c r="B189" s="118"/>
      <c r="C189" s="118"/>
      <c r="D189" s="118"/>
      <c r="E189" s="118"/>
      <c r="F189" s="118"/>
      <c r="G189" s="119"/>
    </row>
    <row r="190" ht="12.0" customHeight="1">
      <c r="A190" s="118"/>
      <c r="B190" s="118"/>
      <c r="C190" s="118"/>
      <c r="D190" s="118"/>
      <c r="E190" s="118"/>
      <c r="F190" s="118"/>
      <c r="G190" s="119"/>
    </row>
    <row r="191" ht="12.0" customHeight="1">
      <c r="A191" s="118"/>
      <c r="B191" s="118"/>
      <c r="C191" s="118"/>
      <c r="D191" s="118"/>
      <c r="E191" s="118"/>
      <c r="F191" s="118"/>
      <c r="G191" s="119"/>
    </row>
    <row r="192" ht="12.0" customHeight="1">
      <c r="A192" s="118"/>
      <c r="B192" s="118"/>
      <c r="C192" s="118"/>
      <c r="D192" s="118"/>
      <c r="E192" s="118"/>
      <c r="F192" s="118"/>
      <c r="G192" s="119"/>
    </row>
    <row r="193" ht="12.0" customHeight="1">
      <c r="A193" s="118"/>
      <c r="B193" s="118"/>
      <c r="C193" s="118"/>
      <c r="D193" s="118"/>
      <c r="E193" s="118"/>
      <c r="F193" s="118"/>
      <c r="G193" s="119"/>
    </row>
    <row r="194" ht="12.0" customHeight="1">
      <c r="A194" s="118"/>
      <c r="B194" s="118"/>
      <c r="C194" s="118"/>
      <c r="D194" s="118"/>
      <c r="E194" s="118"/>
      <c r="F194" s="118"/>
      <c r="G194" s="119"/>
    </row>
    <row r="195" ht="12.0" customHeight="1">
      <c r="A195" s="118"/>
      <c r="B195" s="118"/>
      <c r="C195" s="118"/>
      <c r="D195" s="118"/>
      <c r="E195" s="118"/>
      <c r="F195" s="118"/>
      <c r="G195" s="119"/>
    </row>
    <row r="196" ht="12.0" customHeight="1">
      <c r="A196" s="118"/>
      <c r="B196" s="118"/>
      <c r="C196" s="118"/>
      <c r="D196" s="118"/>
      <c r="E196" s="118"/>
      <c r="F196" s="118"/>
      <c r="G196" s="119"/>
    </row>
    <row r="197" ht="12.0" customHeight="1">
      <c r="A197" s="118"/>
      <c r="B197" s="118"/>
      <c r="C197" s="118"/>
      <c r="D197" s="118"/>
      <c r="E197" s="118"/>
      <c r="F197" s="118"/>
      <c r="G197" s="119"/>
    </row>
    <row r="198" ht="12.0" customHeight="1">
      <c r="A198" s="118"/>
      <c r="B198" s="118"/>
      <c r="C198" s="118"/>
      <c r="D198" s="118"/>
      <c r="E198" s="118"/>
      <c r="F198" s="118"/>
      <c r="G198" s="119"/>
    </row>
    <row r="199" ht="12.0" customHeight="1">
      <c r="A199" s="118"/>
      <c r="B199" s="118"/>
      <c r="C199" s="118"/>
      <c r="D199" s="118"/>
      <c r="E199" s="118"/>
      <c r="F199" s="118"/>
      <c r="G199" s="119"/>
    </row>
    <row r="200" ht="12.0" customHeight="1">
      <c r="A200" s="118"/>
      <c r="B200" s="118"/>
      <c r="C200" s="118"/>
      <c r="D200" s="118"/>
      <c r="E200" s="118"/>
      <c r="F200" s="118"/>
      <c r="G200" s="119"/>
    </row>
    <row r="201" ht="12.0" customHeight="1">
      <c r="A201" s="118"/>
      <c r="B201" s="118"/>
      <c r="C201" s="118"/>
      <c r="D201" s="118"/>
      <c r="E201" s="118"/>
      <c r="F201" s="118"/>
      <c r="G201" s="119"/>
    </row>
    <row r="202" ht="12.0" customHeight="1">
      <c r="A202" s="118"/>
      <c r="B202" s="118"/>
      <c r="C202" s="118"/>
      <c r="D202" s="118"/>
      <c r="E202" s="118"/>
      <c r="F202" s="118"/>
      <c r="G202" s="119"/>
    </row>
    <row r="203" ht="12.0" customHeight="1">
      <c r="A203" s="118"/>
      <c r="B203" s="118"/>
      <c r="C203" s="118"/>
      <c r="D203" s="118"/>
      <c r="E203" s="118"/>
      <c r="F203" s="118"/>
      <c r="G203" s="119"/>
    </row>
    <row r="204" ht="12.0" customHeight="1">
      <c r="A204" s="118"/>
      <c r="B204" s="118"/>
      <c r="C204" s="118"/>
      <c r="D204" s="118"/>
      <c r="E204" s="118"/>
      <c r="F204" s="118"/>
      <c r="G204" s="119"/>
    </row>
    <row r="205" ht="12.0" customHeight="1">
      <c r="A205" s="118"/>
      <c r="B205" s="118"/>
      <c r="C205" s="118"/>
      <c r="D205" s="118"/>
      <c r="E205" s="118"/>
      <c r="F205" s="118"/>
      <c r="G205" s="119"/>
    </row>
    <row r="206" ht="12.0" customHeight="1">
      <c r="A206" s="118"/>
      <c r="B206" s="118"/>
      <c r="C206" s="118"/>
      <c r="D206" s="118"/>
      <c r="E206" s="118"/>
      <c r="F206" s="118"/>
      <c r="G206" s="119"/>
    </row>
    <row r="207" ht="12.0" customHeight="1">
      <c r="A207" s="118"/>
      <c r="B207" s="118"/>
      <c r="C207" s="118"/>
      <c r="D207" s="118"/>
      <c r="E207" s="118"/>
      <c r="F207" s="118"/>
      <c r="G207" s="119"/>
    </row>
    <row r="208" ht="12.0" customHeight="1">
      <c r="A208" s="118"/>
      <c r="B208" s="118"/>
      <c r="C208" s="118"/>
      <c r="D208" s="118"/>
      <c r="E208" s="118"/>
      <c r="F208" s="118"/>
      <c r="G208" s="119"/>
    </row>
    <row r="209" ht="12.0" customHeight="1">
      <c r="A209" s="118"/>
      <c r="B209" s="118"/>
      <c r="C209" s="118"/>
      <c r="D209" s="118"/>
      <c r="E209" s="118"/>
      <c r="F209" s="118"/>
      <c r="G209" s="119"/>
    </row>
    <row r="210" ht="12.0" customHeight="1">
      <c r="A210" s="118"/>
      <c r="B210" s="118"/>
      <c r="C210" s="118"/>
      <c r="D210" s="118"/>
      <c r="E210" s="118"/>
      <c r="F210" s="118"/>
      <c r="G210" s="119"/>
    </row>
    <row r="211" ht="12.0" customHeight="1">
      <c r="A211" s="118"/>
      <c r="B211" s="118"/>
      <c r="C211" s="118"/>
      <c r="D211" s="118"/>
      <c r="E211" s="118"/>
      <c r="F211" s="118"/>
      <c r="G211" s="119"/>
    </row>
    <row r="212" ht="12.0" customHeight="1">
      <c r="A212" s="118"/>
      <c r="B212" s="118"/>
      <c r="C212" s="118"/>
      <c r="D212" s="118"/>
      <c r="E212" s="118"/>
      <c r="F212" s="118"/>
      <c r="G212" s="119"/>
    </row>
    <row r="213" ht="12.0" customHeight="1">
      <c r="A213" s="118"/>
      <c r="B213" s="118"/>
      <c r="C213" s="118"/>
      <c r="D213" s="118"/>
      <c r="E213" s="118"/>
      <c r="F213" s="118"/>
      <c r="G213" s="119"/>
    </row>
    <row r="214" ht="12.0" customHeight="1">
      <c r="A214" s="118"/>
      <c r="B214" s="118"/>
      <c r="C214" s="118"/>
      <c r="D214" s="118"/>
      <c r="E214" s="118"/>
      <c r="F214" s="118"/>
      <c r="G214" s="119"/>
    </row>
    <row r="215" ht="12.0" customHeight="1">
      <c r="A215" s="118"/>
      <c r="B215" s="118"/>
      <c r="C215" s="118"/>
      <c r="D215" s="118"/>
      <c r="E215" s="118"/>
      <c r="F215" s="118"/>
      <c r="G215" s="119"/>
    </row>
    <row r="216" ht="12.0" customHeight="1">
      <c r="A216" s="118"/>
      <c r="B216" s="118"/>
      <c r="C216" s="118"/>
      <c r="D216" s="118"/>
      <c r="E216" s="118"/>
      <c r="F216" s="118"/>
      <c r="G216" s="119"/>
    </row>
    <row r="217" ht="12.0" customHeight="1">
      <c r="A217" s="118"/>
      <c r="B217" s="118"/>
      <c r="C217" s="118"/>
      <c r="D217" s="118"/>
      <c r="E217" s="118"/>
      <c r="F217" s="118"/>
      <c r="G217" s="119"/>
    </row>
    <row r="218" ht="12.0" customHeight="1">
      <c r="A218" s="118"/>
      <c r="B218" s="118"/>
      <c r="C218" s="118"/>
      <c r="D218" s="118"/>
      <c r="E218" s="118"/>
      <c r="F218" s="118"/>
      <c r="G218" s="119"/>
    </row>
    <row r="219" ht="12.0" customHeight="1">
      <c r="A219" s="118"/>
      <c r="B219" s="118"/>
      <c r="C219" s="118"/>
      <c r="D219" s="118"/>
      <c r="E219" s="118"/>
      <c r="F219" s="118"/>
      <c r="G219" s="119"/>
    </row>
    <row r="220" ht="12.0" customHeight="1">
      <c r="A220" s="118"/>
      <c r="B220" s="118"/>
      <c r="C220" s="118"/>
      <c r="D220" s="118"/>
      <c r="E220" s="118"/>
      <c r="F220" s="118"/>
      <c r="G220" s="119"/>
    </row>
    <row r="221" ht="12.0" customHeight="1">
      <c r="A221" s="118"/>
      <c r="B221" s="118"/>
      <c r="C221" s="118"/>
      <c r="D221" s="118"/>
      <c r="E221" s="118"/>
      <c r="F221" s="118"/>
      <c r="G221" s="119"/>
    </row>
    <row r="222" ht="12.0" customHeight="1">
      <c r="A222" s="118"/>
      <c r="B222" s="118"/>
      <c r="C222" s="118"/>
      <c r="D222" s="118"/>
      <c r="E222" s="118"/>
      <c r="F222" s="118"/>
      <c r="G222" s="119"/>
    </row>
    <row r="223" ht="12.0" customHeight="1">
      <c r="A223" s="118"/>
      <c r="B223" s="118"/>
      <c r="C223" s="118"/>
      <c r="D223" s="118"/>
      <c r="E223" s="118"/>
      <c r="F223" s="118"/>
      <c r="G223" s="119"/>
    </row>
    <row r="224" ht="12.0" customHeight="1">
      <c r="A224" s="118"/>
      <c r="B224" s="118"/>
      <c r="C224" s="118"/>
      <c r="D224" s="118"/>
      <c r="E224" s="118"/>
      <c r="F224" s="118"/>
      <c r="G224" s="119"/>
    </row>
    <row r="225" ht="12.0" customHeight="1">
      <c r="A225" s="118"/>
      <c r="B225" s="118"/>
      <c r="C225" s="118"/>
      <c r="D225" s="118"/>
      <c r="E225" s="118"/>
      <c r="F225" s="118"/>
      <c r="G225" s="119"/>
    </row>
    <row r="226" ht="12.0" customHeight="1">
      <c r="A226" s="118"/>
      <c r="B226" s="118"/>
      <c r="C226" s="118"/>
      <c r="D226" s="118"/>
      <c r="E226" s="118"/>
      <c r="F226" s="118"/>
      <c r="G226" s="119"/>
    </row>
    <row r="227" ht="12.0" customHeight="1">
      <c r="A227" s="118"/>
      <c r="B227" s="118"/>
      <c r="C227" s="118"/>
      <c r="D227" s="118"/>
      <c r="E227" s="118"/>
      <c r="F227" s="118"/>
      <c r="G227" s="119"/>
    </row>
    <row r="228" ht="12.0" customHeight="1">
      <c r="A228" s="118"/>
      <c r="B228" s="118"/>
      <c r="C228" s="118"/>
      <c r="D228" s="118"/>
      <c r="E228" s="118"/>
      <c r="F228" s="118"/>
      <c r="G228" s="119"/>
    </row>
    <row r="229" ht="12.0" customHeight="1">
      <c r="A229" s="118"/>
      <c r="B229" s="118"/>
      <c r="C229" s="118"/>
      <c r="D229" s="118"/>
      <c r="E229" s="118"/>
      <c r="F229" s="118"/>
      <c r="G229" s="119"/>
    </row>
    <row r="230" ht="12.0" customHeight="1">
      <c r="A230" s="118"/>
      <c r="B230" s="118"/>
      <c r="C230" s="118"/>
      <c r="D230" s="118"/>
      <c r="E230" s="118"/>
      <c r="F230" s="118"/>
      <c r="G230" s="119"/>
    </row>
    <row r="231" ht="12.0" customHeight="1">
      <c r="A231" s="118"/>
      <c r="B231" s="118"/>
      <c r="C231" s="118"/>
      <c r="D231" s="118"/>
      <c r="E231" s="118"/>
      <c r="F231" s="118"/>
      <c r="G231" s="119"/>
    </row>
    <row r="232" ht="12.0" customHeight="1">
      <c r="A232" s="118"/>
      <c r="B232" s="118"/>
      <c r="C232" s="118"/>
      <c r="D232" s="118"/>
      <c r="E232" s="118"/>
      <c r="F232" s="118"/>
      <c r="G232" s="119"/>
    </row>
    <row r="233" ht="12.0" customHeight="1">
      <c r="A233" s="118"/>
      <c r="B233" s="118"/>
      <c r="C233" s="118"/>
      <c r="D233" s="118"/>
      <c r="E233" s="118"/>
      <c r="F233" s="118"/>
      <c r="G233" s="119"/>
    </row>
    <row r="234" ht="12.0" customHeight="1">
      <c r="A234" s="118"/>
      <c r="B234" s="118"/>
      <c r="C234" s="118"/>
      <c r="D234" s="118"/>
      <c r="E234" s="118"/>
      <c r="F234" s="118"/>
      <c r="G234" s="119"/>
    </row>
    <row r="235" ht="12.0" customHeight="1">
      <c r="A235" s="118"/>
      <c r="B235" s="118"/>
      <c r="C235" s="118"/>
      <c r="D235" s="118"/>
      <c r="E235" s="118"/>
      <c r="F235" s="118"/>
      <c r="G235" s="119"/>
    </row>
    <row r="236" ht="12.0" customHeight="1">
      <c r="A236" s="118"/>
      <c r="B236" s="118"/>
      <c r="C236" s="118"/>
      <c r="D236" s="118"/>
      <c r="E236" s="118"/>
      <c r="F236" s="118"/>
      <c r="G236" s="119"/>
    </row>
    <row r="237" ht="12.0" customHeight="1">
      <c r="A237" s="118"/>
      <c r="B237" s="118"/>
      <c r="C237" s="118"/>
      <c r="D237" s="118"/>
      <c r="E237" s="118"/>
      <c r="F237" s="118"/>
      <c r="G237" s="119"/>
    </row>
    <row r="238" ht="12.0" customHeight="1">
      <c r="A238" s="118"/>
      <c r="B238" s="118"/>
      <c r="C238" s="118"/>
      <c r="D238" s="118"/>
      <c r="E238" s="118"/>
      <c r="F238" s="118"/>
      <c r="G238" s="119"/>
    </row>
    <row r="239" ht="12.0" customHeight="1">
      <c r="A239" s="118"/>
      <c r="B239" s="118"/>
      <c r="C239" s="118"/>
      <c r="D239" s="118"/>
      <c r="E239" s="118"/>
      <c r="F239" s="118"/>
      <c r="G239" s="119"/>
    </row>
    <row r="240" ht="12.0" customHeight="1">
      <c r="A240" s="118"/>
      <c r="B240" s="118"/>
      <c r="C240" s="118"/>
      <c r="D240" s="118"/>
      <c r="E240" s="118"/>
      <c r="F240" s="118"/>
      <c r="G240" s="119"/>
    </row>
    <row r="241" ht="12.0" customHeight="1">
      <c r="A241" s="118"/>
      <c r="B241" s="118"/>
      <c r="C241" s="118"/>
      <c r="D241" s="118"/>
      <c r="E241" s="118"/>
      <c r="F241" s="118"/>
      <c r="G241" s="119"/>
    </row>
    <row r="242" ht="12.0" customHeight="1">
      <c r="A242" s="118"/>
      <c r="B242" s="118"/>
      <c r="C242" s="118"/>
      <c r="D242" s="118"/>
      <c r="E242" s="118"/>
      <c r="F242" s="118"/>
      <c r="G242" s="119"/>
    </row>
    <row r="243" ht="12.0" customHeight="1">
      <c r="A243" s="118"/>
      <c r="B243" s="118"/>
      <c r="C243" s="118"/>
      <c r="D243" s="118"/>
      <c r="E243" s="118"/>
      <c r="F243" s="118"/>
      <c r="G243" s="119"/>
    </row>
    <row r="244" ht="12.0" customHeight="1">
      <c r="A244" s="118"/>
      <c r="B244" s="118"/>
      <c r="C244" s="118"/>
      <c r="D244" s="118"/>
      <c r="E244" s="118"/>
      <c r="F244" s="118"/>
      <c r="G244" s="119"/>
    </row>
    <row r="245" ht="12.0" customHeight="1">
      <c r="A245" s="118"/>
      <c r="B245" s="118"/>
      <c r="C245" s="118"/>
      <c r="D245" s="118"/>
      <c r="E245" s="118"/>
      <c r="F245" s="118"/>
      <c r="G245" s="119"/>
    </row>
    <row r="246" ht="12.0" customHeight="1">
      <c r="A246" s="118"/>
      <c r="B246" s="118"/>
      <c r="C246" s="118"/>
      <c r="D246" s="118"/>
      <c r="E246" s="118"/>
      <c r="F246" s="118"/>
      <c r="G246" s="119"/>
    </row>
    <row r="247" ht="12.0" customHeight="1">
      <c r="A247" s="118"/>
      <c r="B247" s="118"/>
      <c r="C247" s="118"/>
      <c r="D247" s="118"/>
      <c r="E247" s="118"/>
      <c r="F247" s="118"/>
      <c r="G247" s="119"/>
    </row>
    <row r="248" ht="12.0" customHeight="1">
      <c r="A248" s="118"/>
      <c r="B248" s="118"/>
      <c r="C248" s="118"/>
      <c r="D248" s="118"/>
      <c r="E248" s="118"/>
      <c r="F248" s="118"/>
      <c r="G248" s="119"/>
    </row>
    <row r="249" ht="12.0" customHeight="1">
      <c r="A249" s="118"/>
      <c r="B249" s="118"/>
      <c r="C249" s="118"/>
      <c r="D249" s="118"/>
      <c r="E249" s="118"/>
      <c r="F249" s="118"/>
      <c r="G249" s="119"/>
    </row>
    <row r="250" ht="12.0" customHeight="1">
      <c r="A250" s="118"/>
      <c r="B250" s="118"/>
      <c r="C250" s="118"/>
      <c r="D250" s="118"/>
      <c r="E250" s="118"/>
      <c r="F250" s="118"/>
      <c r="G250" s="119"/>
    </row>
    <row r="251" ht="12.0" customHeight="1">
      <c r="A251" s="118"/>
      <c r="B251" s="118"/>
      <c r="C251" s="118"/>
      <c r="D251" s="118"/>
      <c r="E251" s="118"/>
      <c r="F251" s="118"/>
      <c r="G251" s="119"/>
    </row>
    <row r="252" ht="12.0" customHeight="1">
      <c r="A252" s="118"/>
      <c r="B252" s="118"/>
      <c r="C252" s="118"/>
      <c r="D252" s="118"/>
      <c r="E252" s="118"/>
      <c r="F252" s="118"/>
      <c r="G252" s="119"/>
    </row>
    <row r="253" ht="12.0" customHeight="1">
      <c r="A253" s="118"/>
      <c r="B253" s="118"/>
      <c r="C253" s="118"/>
      <c r="D253" s="118"/>
      <c r="E253" s="118"/>
      <c r="F253" s="118"/>
      <c r="G253" s="119"/>
    </row>
    <row r="254" ht="12.0" customHeight="1">
      <c r="A254" s="118"/>
      <c r="B254" s="118"/>
      <c r="C254" s="118"/>
      <c r="D254" s="118"/>
      <c r="E254" s="118"/>
      <c r="F254" s="118"/>
      <c r="G254" s="119"/>
    </row>
    <row r="255" ht="12.0" customHeight="1">
      <c r="A255" s="118"/>
      <c r="B255" s="118"/>
      <c r="C255" s="118"/>
      <c r="D255" s="118"/>
      <c r="E255" s="118"/>
      <c r="F255" s="118"/>
      <c r="G255" s="119"/>
    </row>
    <row r="256" ht="12.0" customHeight="1">
      <c r="A256" s="118"/>
      <c r="B256" s="118"/>
      <c r="C256" s="118"/>
      <c r="D256" s="118"/>
      <c r="E256" s="118"/>
      <c r="F256" s="118"/>
      <c r="G256" s="119"/>
    </row>
    <row r="257" ht="12.0" customHeight="1">
      <c r="A257" s="118"/>
      <c r="B257" s="118"/>
      <c r="C257" s="118"/>
      <c r="D257" s="118"/>
      <c r="E257" s="118"/>
      <c r="F257" s="118"/>
      <c r="G257" s="119"/>
    </row>
    <row r="258" ht="12.0" customHeight="1">
      <c r="A258" s="118"/>
      <c r="B258" s="118"/>
      <c r="C258" s="118"/>
      <c r="D258" s="118"/>
      <c r="E258" s="118"/>
      <c r="F258" s="118"/>
      <c r="G258" s="119"/>
    </row>
    <row r="259" ht="12.0" customHeight="1">
      <c r="A259" s="118"/>
      <c r="B259" s="118"/>
      <c r="C259" s="118"/>
      <c r="D259" s="118"/>
      <c r="E259" s="118"/>
      <c r="F259" s="118"/>
      <c r="G259" s="119"/>
    </row>
    <row r="260" ht="12.0" customHeight="1">
      <c r="A260" s="118"/>
      <c r="B260" s="118"/>
      <c r="C260" s="118"/>
      <c r="D260" s="118"/>
      <c r="E260" s="118"/>
      <c r="F260" s="118"/>
      <c r="G260" s="119"/>
    </row>
    <row r="261" ht="12.0" customHeight="1">
      <c r="A261" s="118"/>
      <c r="B261" s="118"/>
      <c r="C261" s="118"/>
      <c r="D261" s="118"/>
      <c r="E261" s="118"/>
      <c r="F261" s="118"/>
      <c r="G261" s="119"/>
    </row>
    <row r="262" ht="12.0" customHeight="1">
      <c r="A262" s="118"/>
      <c r="B262" s="118"/>
      <c r="C262" s="118"/>
      <c r="D262" s="118"/>
      <c r="E262" s="118"/>
      <c r="F262" s="118"/>
      <c r="G262" s="119"/>
    </row>
    <row r="263" ht="12.0" customHeight="1">
      <c r="A263" s="118"/>
      <c r="B263" s="118"/>
      <c r="C263" s="118"/>
      <c r="D263" s="118"/>
      <c r="E263" s="118"/>
      <c r="F263" s="118"/>
      <c r="G263" s="119"/>
    </row>
    <row r="264" ht="12.0" customHeight="1">
      <c r="A264" s="118"/>
      <c r="B264" s="118"/>
      <c r="C264" s="118"/>
      <c r="D264" s="118"/>
      <c r="E264" s="118"/>
      <c r="F264" s="118"/>
      <c r="G264" s="119"/>
    </row>
    <row r="265" ht="12.0" customHeight="1">
      <c r="A265" s="118"/>
      <c r="B265" s="118"/>
      <c r="C265" s="118"/>
      <c r="D265" s="118"/>
      <c r="E265" s="118"/>
      <c r="F265" s="118"/>
      <c r="G265" s="119"/>
    </row>
    <row r="266" ht="12.0" customHeight="1">
      <c r="A266" s="118"/>
      <c r="B266" s="118"/>
      <c r="C266" s="118"/>
      <c r="D266" s="118"/>
      <c r="E266" s="118"/>
      <c r="F266" s="118"/>
      <c r="G266" s="119"/>
    </row>
    <row r="267" ht="12.0" customHeight="1">
      <c r="A267" s="118"/>
      <c r="B267" s="118"/>
      <c r="C267" s="118"/>
      <c r="D267" s="118"/>
      <c r="E267" s="118"/>
      <c r="F267" s="118"/>
      <c r="G267" s="119"/>
    </row>
    <row r="268" ht="12.0" customHeight="1">
      <c r="A268" s="118"/>
      <c r="B268" s="118"/>
      <c r="C268" s="118"/>
      <c r="D268" s="118"/>
      <c r="E268" s="118"/>
      <c r="F268" s="118"/>
      <c r="G268" s="119"/>
    </row>
    <row r="269" ht="12.0" customHeight="1">
      <c r="A269" s="118"/>
      <c r="B269" s="118"/>
      <c r="C269" s="118"/>
      <c r="D269" s="118"/>
      <c r="E269" s="118"/>
      <c r="F269" s="118"/>
      <c r="G269" s="119"/>
    </row>
    <row r="270" ht="12.0" customHeight="1">
      <c r="A270" s="118"/>
      <c r="B270" s="118"/>
      <c r="C270" s="118"/>
      <c r="D270" s="118"/>
      <c r="E270" s="118"/>
      <c r="F270" s="118"/>
      <c r="G270" s="119"/>
    </row>
    <row r="271" ht="12.0" customHeight="1">
      <c r="A271" s="118"/>
      <c r="B271" s="118"/>
      <c r="C271" s="118"/>
      <c r="D271" s="118"/>
      <c r="E271" s="118"/>
      <c r="F271" s="118"/>
      <c r="G271" s="119"/>
    </row>
    <row r="272" ht="12.0" customHeight="1">
      <c r="A272" s="118"/>
      <c r="B272" s="118"/>
      <c r="C272" s="118"/>
      <c r="D272" s="118"/>
      <c r="E272" s="118"/>
      <c r="F272" s="118"/>
      <c r="G272" s="119"/>
    </row>
    <row r="273" ht="12.0" customHeight="1">
      <c r="A273" s="118"/>
      <c r="B273" s="118"/>
      <c r="C273" s="118"/>
      <c r="D273" s="118"/>
      <c r="E273" s="118"/>
      <c r="F273" s="118"/>
      <c r="G273" s="119"/>
    </row>
    <row r="274" ht="12.0" customHeight="1">
      <c r="A274" s="118"/>
      <c r="B274" s="118"/>
      <c r="C274" s="118"/>
      <c r="D274" s="118"/>
      <c r="E274" s="118"/>
      <c r="F274" s="118"/>
      <c r="G274" s="119"/>
    </row>
    <row r="275" ht="12.0" customHeight="1">
      <c r="A275" s="118"/>
      <c r="B275" s="118"/>
      <c r="C275" s="118"/>
      <c r="D275" s="118"/>
      <c r="E275" s="118"/>
      <c r="F275" s="118"/>
      <c r="G275" s="119"/>
    </row>
    <row r="276" ht="12.0" customHeight="1">
      <c r="A276" s="118"/>
      <c r="B276" s="118"/>
      <c r="C276" s="118"/>
      <c r="D276" s="118"/>
      <c r="E276" s="118"/>
      <c r="F276" s="118"/>
      <c r="G276" s="119"/>
    </row>
    <row r="277" ht="12.0" customHeight="1">
      <c r="A277" s="118"/>
      <c r="B277" s="118"/>
      <c r="C277" s="118"/>
      <c r="D277" s="118"/>
      <c r="E277" s="118"/>
      <c r="F277" s="118"/>
      <c r="G277" s="119"/>
    </row>
    <row r="278" ht="12.0" customHeight="1">
      <c r="A278" s="118"/>
      <c r="B278" s="118"/>
      <c r="C278" s="118"/>
      <c r="D278" s="118"/>
      <c r="E278" s="118"/>
      <c r="F278" s="118"/>
      <c r="G278" s="119"/>
    </row>
    <row r="279" ht="12.0" customHeight="1">
      <c r="A279" s="118"/>
      <c r="B279" s="118"/>
      <c r="C279" s="118"/>
      <c r="D279" s="118"/>
      <c r="E279" s="118"/>
      <c r="F279" s="118"/>
      <c r="G279" s="119"/>
    </row>
    <row r="280" ht="12.0" customHeight="1">
      <c r="A280" s="118"/>
      <c r="B280" s="118"/>
      <c r="C280" s="118"/>
      <c r="D280" s="118"/>
      <c r="E280" s="118"/>
      <c r="F280" s="118"/>
      <c r="G280" s="119"/>
    </row>
    <row r="281" ht="12.0" customHeight="1">
      <c r="A281" s="118"/>
      <c r="B281" s="118"/>
      <c r="C281" s="118"/>
      <c r="D281" s="118"/>
      <c r="E281" s="118"/>
      <c r="F281" s="118"/>
      <c r="G281" s="119"/>
    </row>
    <row r="282" ht="12.0" customHeight="1">
      <c r="A282" s="118"/>
      <c r="B282" s="118"/>
      <c r="C282" s="118"/>
      <c r="D282" s="118"/>
      <c r="E282" s="118"/>
      <c r="F282" s="118"/>
      <c r="G282" s="119"/>
    </row>
    <row r="283" ht="12.0" customHeight="1">
      <c r="A283" s="118"/>
      <c r="B283" s="118"/>
      <c r="C283" s="118"/>
      <c r="D283" s="118"/>
      <c r="E283" s="118"/>
      <c r="F283" s="118"/>
      <c r="G283" s="119"/>
    </row>
    <row r="284" ht="12.0" customHeight="1">
      <c r="A284" s="118"/>
      <c r="B284" s="118"/>
      <c r="C284" s="118"/>
      <c r="D284" s="118"/>
      <c r="E284" s="118"/>
      <c r="F284" s="118"/>
      <c r="G284" s="119"/>
    </row>
    <row r="285" ht="12.0" customHeight="1">
      <c r="A285" s="118"/>
      <c r="B285" s="118"/>
      <c r="C285" s="118"/>
      <c r="D285" s="118"/>
      <c r="E285" s="118"/>
      <c r="F285" s="118"/>
      <c r="G285" s="119"/>
    </row>
    <row r="286" ht="12.0" customHeight="1">
      <c r="A286" s="118"/>
      <c r="B286" s="118"/>
      <c r="C286" s="118"/>
      <c r="D286" s="118"/>
      <c r="E286" s="118"/>
      <c r="F286" s="118"/>
      <c r="G286" s="119"/>
    </row>
    <row r="287" ht="12.0" customHeight="1">
      <c r="A287" s="118"/>
      <c r="B287" s="118"/>
      <c r="C287" s="118"/>
      <c r="D287" s="118"/>
      <c r="E287" s="118"/>
      <c r="F287" s="118"/>
      <c r="G287" s="119"/>
    </row>
    <row r="288" ht="12.0" customHeight="1">
      <c r="A288" s="118"/>
      <c r="B288" s="118"/>
      <c r="C288" s="118"/>
      <c r="D288" s="118"/>
      <c r="E288" s="118"/>
      <c r="F288" s="118"/>
      <c r="G288" s="119"/>
    </row>
    <row r="289" ht="12.0" customHeight="1">
      <c r="A289" s="118"/>
      <c r="B289" s="118"/>
      <c r="C289" s="118"/>
      <c r="D289" s="118"/>
      <c r="E289" s="118"/>
      <c r="F289" s="118"/>
      <c r="G289" s="119"/>
    </row>
    <row r="290" ht="12.0" customHeight="1">
      <c r="A290" s="118"/>
      <c r="B290" s="118"/>
      <c r="C290" s="118"/>
      <c r="D290" s="118"/>
      <c r="E290" s="118"/>
      <c r="F290" s="118"/>
      <c r="G290" s="119"/>
    </row>
    <row r="291" ht="12.0" customHeight="1">
      <c r="A291" s="118"/>
      <c r="B291" s="118"/>
      <c r="C291" s="118"/>
      <c r="D291" s="118"/>
      <c r="E291" s="118"/>
      <c r="F291" s="118"/>
      <c r="G291" s="119"/>
    </row>
    <row r="292" ht="12.0" customHeight="1">
      <c r="A292" s="118"/>
      <c r="B292" s="118"/>
      <c r="C292" s="118"/>
      <c r="D292" s="118"/>
      <c r="E292" s="118"/>
      <c r="F292" s="118"/>
      <c r="G292" s="119"/>
    </row>
    <row r="293" ht="12.0" customHeight="1">
      <c r="A293" s="118"/>
      <c r="B293" s="118"/>
      <c r="C293" s="118"/>
      <c r="D293" s="118"/>
      <c r="E293" s="118"/>
      <c r="F293" s="118"/>
      <c r="G293" s="119"/>
    </row>
    <row r="294" ht="12.0" customHeight="1">
      <c r="A294" s="118"/>
      <c r="B294" s="118"/>
      <c r="C294" s="118"/>
      <c r="D294" s="118"/>
      <c r="E294" s="118"/>
      <c r="F294" s="118"/>
      <c r="G294" s="119"/>
    </row>
    <row r="295" ht="12.0" customHeight="1">
      <c r="A295" s="118"/>
      <c r="B295" s="118"/>
      <c r="C295" s="118"/>
      <c r="D295" s="118"/>
      <c r="E295" s="118"/>
      <c r="F295" s="118"/>
      <c r="G295" s="119"/>
    </row>
    <row r="296" ht="12.0" customHeight="1">
      <c r="A296" s="118"/>
      <c r="B296" s="118"/>
      <c r="C296" s="118"/>
      <c r="D296" s="118"/>
      <c r="E296" s="118"/>
      <c r="F296" s="118"/>
      <c r="G296" s="119"/>
    </row>
    <row r="297" ht="12.0" customHeight="1">
      <c r="A297" s="118"/>
      <c r="B297" s="118"/>
      <c r="C297" s="118"/>
      <c r="D297" s="118"/>
      <c r="E297" s="118"/>
      <c r="F297" s="118"/>
      <c r="G297" s="119"/>
    </row>
    <row r="298" ht="12.0" customHeight="1">
      <c r="A298" s="118"/>
      <c r="B298" s="118"/>
      <c r="C298" s="118"/>
      <c r="D298" s="118"/>
      <c r="E298" s="118"/>
      <c r="F298" s="118"/>
      <c r="G298" s="119"/>
    </row>
    <row r="299" ht="12.0" customHeight="1">
      <c r="A299" s="118"/>
      <c r="B299" s="118"/>
      <c r="C299" s="118"/>
      <c r="D299" s="118"/>
      <c r="E299" s="118"/>
      <c r="F299" s="118"/>
      <c r="G299" s="119"/>
    </row>
    <row r="300" ht="12.0" customHeight="1">
      <c r="A300" s="118"/>
      <c r="B300" s="118"/>
      <c r="C300" s="118"/>
      <c r="D300" s="118"/>
      <c r="E300" s="118"/>
      <c r="F300" s="118"/>
      <c r="G300" s="119"/>
    </row>
    <row r="301" ht="12.0" customHeight="1">
      <c r="A301" s="118"/>
      <c r="B301" s="118"/>
      <c r="C301" s="118"/>
      <c r="D301" s="118"/>
      <c r="E301" s="118"/>
      <c r="F301" s="118"/>
      <c r="G301" s="119"/>
    </row>
    <row r="302" ht="12.0" customHeight="1">
      <c r="A302" s="118"/>
      <c r="B302" s="118"/>
      <c r="C302" s="118"/>
      <c r="D302" s="118"/>
      <c r="E302" s="118"/>
      <c r="F302" s="118"/>
      <c r="G302" s="119"/>
    </row>
    <row r="303" ht="12.0" customHeight="1">
      <c r="A303" s="118"/>
      <c r="B303" s="118"/>
      <c r="C303" s="118"/>
      <c r="D303" s="118"/>
      <c r="E303" s="118"/>
      <c r="F303" s="118"/>
      <c r="G303" s="119"/>
    </row>
    <row r="304" ht="12.0" customHeight="1">
      <c r="A304" s="118"/>
      <c r="B304" s="118"/>
      <c r="C304" s="118"/>
      <c r="D304" s="118"/>
      <c r="E304" s="118"/>
      <c r="F304" s="118"/>
      <c r="G304" s="119"/>
    </row>
    <row r="305" ht="12.0" customHeight="1">
      <c r="A305" s="118"/>
      <c r="B305" s="118"/>
      <c r="C305" s="118"/>
      <c r="D305" s="118"/>
      <c r="E305" s="118"/>
      <c r="F305" s="118"/>
      <c r="G305" s="119"/>
    </row>
    <row r="306" ht="12.0" customHeight="1">
      <c r="A306" s="118"/>
      <c r="B306" s="118"/>
      <c r="C306" s="118"/>
      <c r="D306" s="118"/>
      <c r="E306" s="118"/>
      <c r="F306" s="118"/>
      <c r="G306" s="119"/>
    </row>
    <row r="307" ht="12.0" customHeight="1">
      <c r="A307" s="118"/>
      <c r="B307" s="118"/>
      <c r="C307" s="118"/>
      <c r="D307" s="118"/>
      <c r="E307" s="118"/>
      <c r="F307" s="118"/>
      <c r="G307" s="119"/>
    </row>
    <row r="308" ht="12.0" customHeight="1">
      <c r="A308" s="118"/>
      <c r="B308" s="118"/>
      <c r="C308" s="118"/>
      <c r="D308" s="118"/>
      <c r="E308" s="118"/>
      <c r="F308" s="118"/>
      <c r="G308" s="119"/>
    </row>
    <row r="309" ht="12.0" customHeight="1">
      <c r="A309" s="118"/>
      <c r="B309" s="118"/>
      <c r="C309" s="118"/>
      <c r="D309" s="118"/>
      <c r="E309" s="118"/>
      <c r="F309" s="118"/>
      <c r="G309" s="119"/>
    </row>
    <row r="310" ht="12.0" customHeight="1">
      <c r="A310" s="118"/>
      <c r="B310" s="118"/>
      <c r="C310" s="118"/>
      <c r="D310" s="118"/>
      <c r="E310" s="118"/>
      <c r="F310" s="118"/>
      <c r="G310" s="119"/>
    </row>
    <row r="311" ht="12.0" customHeight="1">
      <c r="A311" s="118"/>
      <c r="B311" s="118"/>
      <c r="C311" s="118"/>
      <c r="D311" s="118"/>
      <c r="E311" s="118"/>
      <c r="F311" s="118"/>
      <c r="G311" s="119"/>
    </row>
    <row r="312" ht="12.0" customHeight="1">
      <c r="A312" s="118"/>
      <c r="B312" s="118"/>
      <c r="C312" s="118"/>
      <c r="D312" s="118"/>
      <c r="E312" s="118"/>
      <c r="F312" s="118"/>
      <c r="G312" s="119"/>
    </row>
    <row r="313" ht="12.0" customHeight="1">
      <c r="A313" s="118"/>
      <c r="B313" s="118"/>
      <c r="C313" s="118"/>
      <c r="D313" s="118"/>
      <c r="E313" s="118"/>
      <c r="F313" s="118"/>
      <c r="G313" s="119"/>
    </row>
    <row r="314" ht="12.0" customHeight="1">
      <c r="A314" s="118"/>
      <c r="B314" s="118"/>
      <c r="C314" s="118"/>
      <c r="D314" s="118"/>
      <c r="E314" s="118"/>
      <c r="F314" s="118"/>
      <c r="G314" s="119"/>
    </row>
    <row r="315" ht="12.0" customHeight="1">
      <c r="A315" s="118"/>
      <c r="B315" s="118"/>
      <c r="C315" s="118"/>
      <c r="D315" s="118"/>
      <c r="E315" s="118"/>
      <c r="F315" s="118"/>
      <c r="G315" s="119"/>
    </row>
    <row r="316" ht="12.0" customHeight="1">
      <c r="A316" s="118"/>
      <c r="B316" s="118"/>
      <c r="C316" s="118"/>
      <c r="D316" s="118"/>
      <c r="E316" s="118"/>
      <c r="F316" s="118"/>
      <c r="G316" s="119"/>
    </row>
    <row r="317" ht="12.0" customHeight="1">
      <c r="A317" s="118"/>
      <c r="B317" s="118"/>
      <c r="C317" s="118"/>
      <c r="D317" s="118"/>
      <c r="E317" s="118"/>
      <c r="F317" s="118"/>
      <c r="G317" s="119"/>
    </row>
    <row r="318" ht="12.0" customHeight="1">
      <c r="A318" s="118"/>
      <c r="B318" s="118"/>
      <c r="C318" s="118"/>
      <c r="D318" s="118"/>
      <c r="E318" s="118"/>
      <c r="F318" s="118"/>
      <c r="G318" s="119"/>
    </row>
    <row r="319" ht="12.0" customHeight="1">
      <c r="A319" s="118"/>
      <c r="B319" s="118"/>
      <c r="C319" s="118"/>
      <c r="D319" s="118"/>
      <c r="E319" s="118"/>
      <c r="F319" s="118"/>
      <c r="G319" s="119"/>
    </row>
    <row r="320" ht="12.0" customHeight="1">
      <c r="A320" s="118"/>
      <c r="B320" s="118"/>
      <c r="C320" s="118"/>
      <c r="D320" s="118"/>
      <c r="E320" s="118"/>
      <c r="F320" s="118"/>
      <c r="G320" s="119"/>
    </row>
    <row r="321" ht="12.0" customHeight="1">
      <c r="A321" s="118"/>
      <c r="B321" s="118"/>
      <c r="C321" s="118"/>
      <c r="D321" s="118"/>
      <c r="E321" s="118"/>
      <c r="F321" s="118"/>
      <c r="G321" s="119"/>
    </row>
    <row r="322" ht="12.0" customHeight="1">
      <c r="A322" s="118"/>
      <c r="B322" s="118"/>
      <c r="C322" s="118"/>
      <c r="D322" s="118"/>
      <c r="E322" s="118"/>
      <c r="F322" s="118"/>
      <c r="G322" s="119"/>
    </row>
    <row r="323" ht="12.0" customHeight="1">
      <c r="A323" s="118"/>
      <c r="B323" s="118"/>
      <c r="C323" s="118"/>
      <c r="D323" s="118"/>
      <c r="E323" s="118"/>
      <c r="F323" s="118"/>
      <c r="G323" s="119"/>
    </row>
    <row r="324" ht="12.0" customHeight="1">
      <c r="A324" s="118"/>
      <c r="B324" s="118"/>
      <c r="C324" s="118"/>
      <c r="D324" s="118"/>
      <c r="E324" s="118"/>
      <c r="F324" s="118"/>
      <c r="G324" s="119"/>
    </row>
    <row r="325" ht="12.0" customHeight="1">
      <c r="A325" s="118"/>
      <c r="B325" s="118"/>
      <c r="C325" s="118"/>
      <c r="D325" s="118"/>
      <c r="E325" s="118"/>
      <c r="F325" s="118"/>
      <c r="G325" s="119"/>
    </row>
    <row r="326" ht="12.0" customHeight="1">
      <c r="A326" s="118"/>
      <c r="B326" s="118"/>
      <c r="C326" s="118"/>
      <c r="D326" s="118"/>
      <c r="E326" s="118"/>
      <c r="F326" s="118"/>
      <c r="G326" s="119"/>
    </row>
    <row r="327" ht="12.0" customHeight="1">
      <c r="A327" s="118"/>
      <c r="B327" s="118"/>
      <c r="C327" s="118"/>
      <c r="D327" s="118"/>
      <c r="E327" s="118"/>
      <c r="F327" s="118"/>
      <c r="G327" s="119"/>
    </row>
    <row r="328" ht="12.0" customHeight="1">
      <c r="A328" s="118"/>
      <c r="B328" s="118"/>
      <c r="C328" s="118"/>
      <c r="D328" s="118"/>
      <c r="E328" s="118"/>
      <c r="F328" s="118"/>
      <c r="G328" s="119"/>
    </row>
    <row r="329" ht="12.0" customHeight="1">
      <c r="A329" s="118"/>
      <c r="B329" s="118"/>
      <c r="C329" s="118"/>
      <c r="D329" s="118"/>
      <c r="E329" s="118"/>
      <c r="F329" s="118"/>
      <c r="G329" s="119"/>
    </row>
    <row r="330" ht="12.0" customHeight="1">
      <c r="A330" s="118"/>
      <c r="B330" s="118"/>
      <c r="C330" s="118"/>
      <c r="D330" s="118"/>
      <c r="E330" s="118"/>
      <c r="F330" s="118"/>
      <c r="G330" s="119"/>
    </row>
    <row r="331" ht="12.0" customHeight="1">
      <c r="A331" s="118"/>
      <c r="B331" s="118"/>
      <c r="C331" s="118"/>
      <c r="D331" s="118"/>
      <c r="E331" s="118"/>
      <c r="F331" s="118"/>
      <c r="G331" s="119"/>
    </row>
    <row r="332" ht="12.0" customHeight="1">
      <c r="A332" s="118"/>
      <c r="B332" s="118"/>
      <c r="C332" s="118"/>
      <c r="D332" s="118"/>
      <c r="E332" s="118"/>
      <c r="F332" s="118"/>
      <c r="G332" s="119"/>
    </row>
    <row r="333" ht="12.0" customHeight="1">
      <c r="A333" s="118"/>
      <c r="B333" s="118"/>
      <c r="C333" s="118"/>
      <c r="D333" s="118"/>
      <c r="E333" s="118"/>
      <c r="F333" s="118"/>
      <c r="G333" s="119"/>
    </row>
    <row r="334" ht="12.0" customHeight="1">
      <c r="A334" s="118"/>
      <c r="B334" s="118"/>
      <c r="C334" s="118"/>
      <c r="D334" s="118"/>
      <c r="E334" s="118"/>
      <c r="F334" s="118"/>
      <c r="G334" s="119"/>
    </row>
    <row r="335" ht="12.0" customHeight="1">
      <c r="A335" s="118"/>
      <c r="B335" s="118"/>
      <c r="C335" s="118"/>
      <c r="D335" s="118"/>
      <c r="E335" s="118"/>
      <c r="F335" s="118"/>
      <c r="G335" s="119"/>
    </row>
    <row r="336" ht="12.0" customHeight="1">
      <c r="A336" s="118"/>
      <c r="B336" s="118"/>
      <c r="C336" s="118"/>
      <c r="D336" s="118"/>
      <c r="E336" s="118"/>
      <c r="F336" s="118"/>
      <c r="G336" s="119"/>
    </row>
    <row r="337" ht="12.0" customHeight="1">
      <c r="A337" s="118"/>
      <c r="B337" s="118"/>
      <c r="C337" s="118"/>
      <c r="D337" s="118"/>
      <c r="E337" s="118"/>
      <c r="F337" s="118"/>
      <c r="G337" s="119"/>
    </row>
    <row r="338" ht="12.0" customHeight="1">
      <c r="A338" s="118"/>
      <c r="B338" s="118"/>
      <c r="C338" s="118"/>
      <c r="D338" s="118"/>
      <c r="E338" s="118"/>
      <c r="F338" s="118"/>
      <c r="G338" s="119"/>
    </row>
    <row r="339" ht="12.0" customHeight="1">
      <c r="A339" s="118"/>
      <c r="B339" s="118"/>
      <c r="C339" s="118"/>
      <c r="D339" s="118"/>
      <c r="E339" s="118"/>
      <c r="F339" s="118"/>
      <c r="G339" s="119"/>
    </row>
    <row r="340" ht="12.0" customHeight="1">
      <c r="A340" s="118"/>
      <c r="B340" s="118"/>
      <c r="C340" s="118"/>
      <c r="D340" s="118"/>
      <c r="E340" s="118"/>
      <c r="F340" s="118"/>
      <c r="G340" s="119"/>
    </row>
    <row r="341" ht="12.0" customHeight="1">
      <c r="A341" s="118"/>
      <c r="B341" s="118"/>
      <c r="C341" s="118"/>
      <c r="D341" s="118"/>
      <c r="E341" s="118"/>
      <c r="F341" s="118"/>
      <c r="G341" s="119"/>
    </row>
    <row r="342" ht="12.0" customHeight="1">
      <c r="A342" s="118"/>
      <c r="B342" s="118"/>
      <c r="C342" s="118"/>
      <c r="D342" s="118"/>
      <c r="E342" s="118"/>
      <c r="F342" s="118"/>
      <c r="G342" s="119"/>
    </row>
    <row r="343" ht="12.0" customHeight="1">
      <c r="A343" s="118"/>
      <c r="B343" s="118"/>
      <c r="C343" s="118"/>
      <c r="D343" s="118"/>
      <c r="E343" s="118"/>
      <c r="F343" s="118"/>
      <c r="G343" s="119"/>
    </row>
    <row r="344" ht="12.0" customHeight="1">
      <c r="A344" s="118"/>
      <c r="B344" s="118"/>
      <c r="C344" s="118"/>
      <c r="D344" s="118"/>
      <c r="E344" s="118"/>
      <c r="F344" s="118"/>
      <c r="G344" s="119"/>
    </row>
    <row r="345" ht="12.0" customHeight="1">
      <c r="A345" s="118"/>
      <c r="B345" s="118"/>
      <c r="C345" s="118"/>
      <c r="D345" s="118"/>
      <c r="E345" s="118"/>
      <c r="F345" s="118"/>
      <c r="G345" s="119"/>
    </row>
    <row r="346" ht="12.0" customHeight="1">
      <c r="A346" s="118"/>
      <c r="B346" s="118"/>
      <c r="C346" s="118"/>
      <c r="D346" s="118"/>
      <c r="E346" s="118"/>
      <c r="F346" s="118"/>
      <c r="G346" s="119"/>
    </row>
    <row r="347" ht="12.0" customHeight="1">
      <c r="A347" s="118"/>
      <c r="B347" s="118"/>
      <c r="C347" s="118"/>
      <c r="D347" s="118"/>
      <c r="E347" s="118"/>
      <c r="F347" s="118"/>
      <c r="G347" s="119"/>
    </row>
    <row r="348" ht="12.0" customHeight="1">
      <c r="A348" s="118"/>
      <c r="B348" s="118"/>
      <c r="C348" s="118"/>
      <c r="D348" s="118"/>
      <c r="E348" s="118"/>
      <c r="F348" s="118"/>
      <c r="G348" s="119"/>
    </row>
    <row r="349" ht="12.0" customHeight="1">
      <c r="A349" s="118"/>
      <c r="B349" s="118"/>
      <c r="C349" s="118"/>
      <c r="D349" s="118"/>
      <c r="E349" s="118"/>
      <c r="F349" s="118"/>
      <c r="G349" s="119"/>
    </row>
    <row r="350" ht="12.0" customHeight="1">
      <c r="A350" s="118"/>
      <c r="B350" s="118"/>
      <c r="C350" s="118"/>
      <c r="D350" s="118"/>
      <c r="E350" s="118"/>
      <c r="F350" s="118"/>
      <c r="G350" s="119"/>
    </row>
    <row r="351" ht="12.0" customHeight="1">
      <c r="A351" s="118"/>
      <c r="B351" s="118"/>
      <c r="C351" s="118"/>
      <c r="D351" s="118"/>
      <c r="E351" s="118"/>
      <c r="F351" s="118"/>
      <c r="G351" s="119"/>
    </row>
    <row r="352" ht="12.0" customHeight="1">
      <c r="A352" s="118"/>
      <c r="B352" s="118"/>
      <c r="C352" s="118"/>
      <c r="D352" s="118"/>
      <c r="E352" s="118"/>
      <c r="F352" s="118"/>
      <c r="G352" s="119"/>
    </row>
    <row r="353" ht="12.0" customHeight="1">
      <c r="A353" s="118"/>
      <c r="B353" s="118"/>
      <c r="C353" s="118"/>
      <c r="D353" s="118"/>
      <c r="E353" s="118"/>
      <c r="F353" s="118"/>
      <c r="G353" s="119"/>
    </row>
    <row r="354" ht="12.0" customHeight="1">
      <c r="A354" s="118"/>
      <c r="B354" s="118"/>
      <c r="C354" s="118"/>
      <c r="D354" s="118"/>
      <c r="E354" s="118"/>
      <c r="F354" s="118"/>
      <c r="G354" s="119"/>
    </row>
    <row r="355" ht="12.0" customHeight="1">
      <c r="A355" s="118"/>
      <c r="B355" s="118"/>
      <c r="C355" s="118"/>
      <c r="D355" s="118"/>
      <c r="E355" s="118"/>
      <c r="F355" s="118"/>
      <c r="G355" s="119"/>
    </row>
    <row r="356" ht="12.0" customHeight="1">
      <c r="A356" s="118"/>
      <c r="B356" s="118"/>
      <c r="C356" s="118"/>
      <c r="D356" s="118"/>
      <c r="E356" s="118"/>
      <c r="F356" s="118"/>
      <c r="G356" s="119"/>
    </row>
    <row r="357" ht="12.0" customHeight="1">
      <c r="A357" s="118"/>
      <c r="B357" s="118"/>
      <c r="C357" s="118"/>
      <c r="D357" s="118"/>
      <c r="E357" s="118"/>
      <c r="F357" s="118"/>
      <c r="G357" s="119"/>
    </row>
    <row r="358" ht="12.0" customHeight="1">
      <c r="A358" s="118"/>
      <c r="B358" s="118"/>
      <c r="C358" s="118"/>
      <c r="D358" s="118"/>
      <c r="E358" s="118"/>
      <c r="F358" s="118"/>
      <c r="G358" s="119"/>
    </row>
    <row r="359" ht="12.0" customHeight="1">
      <c r="A359" s="118"/>
      <c r="B359" s="118"/>
      <c r="C359" s="118"/>
      <c r="D359" s="118"/>
      <c r="E359" s="118"/>
      <c r="F359" s="118"/>
      <c r="G359" s="119"/>
    </row>
    <row r="360" ht="12.0" customHeight="1">
      <c r="A360" s="118"/>
      <c r="B360" s="118"/>
      <c r="C360" s="118"/>
      <c r="D360" s="118"/>
      <c r="E360" s="118"/>
      <c r="F360" s="118"/>
      <c r="G360" s="119"/>
    </row>
    <row r="361" ht="12.0" customHeight="1">
      <c r="A361" s="118"/>
      <c r="B361" s="118"/>
      <c r="C361" s="118"/>
      <c r="D361" s="118"/>
      <c r="E361" s="118"/>
      <c r="F361" s="118"/>
      <c r="G361" s="119"/>
    </row>
    <row r="362" ht="12.0" customHeight="1">
      <c r="A362" s="118"/>
      <c r="B362" s="118"/>
      <c r="C362" s="118"/>
      <c r="D362" s="118"/>
      <c r="E362" s="118"/>
      <c r="F362" s="118"/>
      <c r="G362" s="119"/>
    </row>
    <row r="363" ht="12.0" customHeight="1">
      <c r="A363" s="118"/>
      <c r="B363" s="118"/>
      <c r="C363" s="118"/>
      <c r="D363" s="118"/>
      <c r="E363" s="118"/>
      <c r="F363" s="118"/>
      <c r="G363" s="119"/>
    </row>
    <row r="364" ht="12.0" customHeight="1">
      <c r="A364" s="118"/>
      <c r="B364" s="118"/>
      <c r="C364" s="118"/>
      <c r="D364" s="118"/>
      <c r="E364" s="118"/>
      <c r="F364" s="118"/>
      <c r="G364" s="119"/>
    </row>
    <row r="365" ht="12.0" customHeight="1">
      <c r="A365" s="118"/>
      <c r="B365" s="118"/>
      <c r="C365" s="118"/>
      <c r="D365" s="118"/>
      <c r="E365" s="118"/>
      <c r="F365" s="118"/>
      <c r="G365" s="119"/>
    </row>
    <row r="366" ht="12.0" customHeight="1">
      <c r="A366" s="118"/>
      <c r="B366" s="118"/>
      <c r="C366" s="118"/>
      <c r="D366" s="118"/>
      <c r="E366" s="118"/>
      <c r="F366" s="118"/>
      <c r="G366" s="119"/>
    </row>
    <row r="367" ht="12.0" customHeight="1">
      <c r="A367" s="118"/>
      <c r="B367" s="118"/>
      <c r="C367" s="118"/>
      <c r="D367" s="118"/>
      <c r="E367" s="118"/>
      <c r="F367" s="118"/>
      <c r="G367" s="119"/>
    </row>
    <row r="368" ht="12.0" customHeight="1">
      <c r="A368" s="118"/>
      <c r="B368" s="118"/>
      <c r="C368" s="118"/>
      <c r="D368" s="118"/>
      <c r="E368" s="118"/>
      <c r="F368" s="118"/>
      <c r="G368" s="119"/>
    </row>
    <row r="369" ht="12.0" customHeight="1">
      <c r="A369" s="118"/>
      <c r="B369" s="118"/>
      <c r="C369" s="118"/>
      <c r="D369" s="118"/>
      <c r="E369" s="118"/>
      <c r="F369" s="118"/>
      <c r="G369" s="119"/>
    </row>
    <row r="370" ht="12.0" customHeight="1">
      <c r="A370" s="118"/>
      <c r="B370" s="118"/>
      <c r="C370" s="118"/>
      <c r="D370" s="118"/>
      <c r="E370" s="118"/>
      <c r="F370" s="118"/>
      <c r="G370" s="119"/>
    </row>
    <row r="371" ht="12.0" customHeight="1">
      <c r="A371" s="118"/>
      <c r="B371" s="118"/>
      <c r="C371" s="118"/>
      <c r="D371" s="118"/>
      <c r="E371" s="118"/>
      <c r="F371" s="118"/>
      <c r="G371" s="119"/>
    </row>
    <row r="372" ht="12.0" customHeight="1">
      <c r="A372" s="118"/>
      <c r="B372" s="118"/>
      <c r="C372" s="118"/>
      <c r="D372" s="118"/>
      <c r="E372" s="118"/>
      <c r="F372" s="118"/>
      <c r="G372" s="119"/>
    </row>
    <row r="373" ht="12.0" customHeight="1">
      <c r="A373" s="118"/>
      <c r="B373" s="118"/>
      <c r="C373" s="118"/>
      <c r="D373" s="118"/>
      <c r="E373" s="118"/>
      <c r="F373" s="118"/>
      <c r="G373" s="119"/>
    </row>
    <row r="374" ht="12.0" customHeight="1">
      <c r="A374" s="118"/>
      <c r="B374" s="118"/>
      <c r="C374" s="118"/>
      <c r="D374" s="118"/>
      <c r="E374" s="118"/>
      <c r="F374" s="118"/>
      <c r="G374" s="119"/>
    </row>
    <row r="375" ht="12.0" customHeight="1">
      <c r="A375" s="118"/>
      <c r="B375" s="118"/>
      <c r="C375" s="118"/>
      <c r="D375" s="118"/>
      <c r="E375" s="118"/>
      <c r="F375" s="118"/>
      <c r="G375" s="119"/>
    </row>
    <row r="376" ht="12.0" customHeight="1">
      <c r="A376" s="118"/>
      <c r="B376" s="118"/>
      <c r="C376" s="118"/>
      <c r="D376" s="118"/>
      <c r="E376" s="118"/>
      <c r="F376" s="118"/>
      <c r="G376" s="119"/>
    </row>
    <row r="377" ht="12.0" customHeight="1">
      <c r="A377" s="118"/>
      <c r="B377" s="118"/>
      <c r="C377" s="118"/>
      <c r="D377" s="118"/>
      <c r="E377" s="118"/>
      <c r="F377" s="118"/>
      <c r="G377" s="119"/>
    </row>
    <row r="378" ht="12.0" customHeight="1">
      <c r="A378" s="118"/>
      <c r="B378" s="118"/>
      <c r="C378" s="118"/>
      <c r="D378" s="118"/>
      <c r="E378" s="118"/>
      <c r="F378" s="118"/>
      <c r="G378" s="119"/>
    </row>
    <row r="379" ht="12.0" customHeight="1">
      <c r="A379" s="118"/>
      <c r="B379" s="118"/>
      <c r="C379" s="118"/>
      <c r="D379" s="118"/>
      <c r="E379" s="118"/>
      <c r="F379" s="118"/>
      <c r="G379" s="119"/>
    </row>
    <row r="380" ht="12.0" customHeight="1">
      <c r="A380" s="118"/>
      <c r="B380" s="118"/>
      <c r="C380" s="118"/>
      <c r="D380" s="118"/>
      <c r="E380" s="118"/>
      <c r="F380" s="118"/>
      <c r="G380" s="119"/>
    </row>
    <row r="381" ht="12.0" customHeight="1">
      <c r="A381" s="118"/>
      <c r="B381" s="118"/>
      <c r="C381" s="118"/>
      <c r="D381" s="118"/>
      <c r="E381" s="118"/>
      <c r="F381" s="118"/>
      <c r="G381" s="119"/>
    </row>
    <row r="382" ht="12.0" customHeight="1">
      <c r="A382" s="118"/>
      <c r="B382" s="118"/>
      <c r="C382" s="118"/>
      <c r="D382" s="118"/>
      <c r="E382" s="118"/>
      <c r="F382" s="118"/>
      <c r="G382" s="119"/>
    </row>
    <row r="383" ht="12.0" customHeight="1">
      <c r="A383" s="118"/>
      <c r="B383" s="118"/>
      <c r="C383" s="118"/>
      <c r="D383" s="118"/>
      <c r="E383" s="118"/>
      <c r="F383" s="118"/>
      <c r="G383" s="119"/>
    </row>
    <row r="384" ht="12.0" customHeight="1">
      <c r="A384" s="118"/>
      <c r="B384" s="118"/>
      <c r="C384" s="118"/>
      <c r="D384" s="118"/>
      <c r="E384" s="118"/>
      <c r="F384" s="118"/>
      <c r="G384" s="119"/>
    </row>
    <row r="385" ht="12.0" customHeight="1">
      <c r="A385" s="118"/>
      <c r="B385" s="118"/>
      <c r="C385" s="118"/>
      <c r="D385" s="118"/>
      <c r="E385" s="118"/>
      <c r="F385" s="118"/>
      <c r="G385" s="119"/>
    </row>
    <row r="386" ht="12.0" customHeight="1">
      <c r="A386" s="118"/>
      <c r="B386" s="118"/>
      <c r="C386" s="118"/>
      <c r="D386" s="118"/>
      <c r="E386" s="118"/>
      <c r="F386" s="118"/>
      <c r="G386" s="119"/>
    </row>
    <row r="387" ht="12.0" customHeight="1">
      <c r="A387" s="118"/>
      <c r="B387" s="118"/>
      <c r="C387" s="118"/>
      <c r="D387" s="118"/>
      <c r="E387" s="118"/>
      <c r="F387" s="118"/>
      <c r="G387" s="119"/>
    </row>
    <row r="388" ht="12.0" customHeight="1">
      <c r="A388" s="118"/>
      <c r="B388" s="118"/>
      <c r="C388" s="118"/>
      <c r="D388" s="118"/>
      <c r="E388" s="118"/>
      <c r="F388" s="118"/>
      <c r="G388" s="119"/>
    </row>
    <row r="389" ht="12.0" customHeight="1">
      <c r="A389" s="118"/>
      <c r="B389" s="118"/>
      <c r="C389" s="118"/>
      <c r="D389" s="118"/>
      <c r="E389" s="118"/>
      <c r="F389" s="118"/>
      <c r="G389" s="119"/>
    </row>
    <row r="390" ht="12.0" customHeight="1">
      <c r="A390" s="118"/>
      <c r="B390" s="118"/>
      <c r="C390" s="118"/>
      <c r="D390" s="118"/>
      <c r="E390" s="118"/>
      <c r="F390" s="118"/>
      <c r="G390" s="119"/>
    </row>
    <row r="391" ht="12.0" customHeight="1">
      <c r="A391" s="118"/>
      <c r="B391" s="118"/>
      <c r="C391" s="118"/>
      <c r="D391" s="118"/>
      <c r="E391" s="118"/>
      <c r="F391" s="118"/>
      <c r="G391" s="119"/>
    </row>
    <row r="392" ht="12.0" customHeight="1">
      <c r="A392" s="118"/>
      <c r="B392" s="118"/>
      <c r="C392" s="118"/>
      <c r="D392" s="118"/>
      <c r="E392" s="118"/>
      <c r="F392" s="118"/>
      <c r="G392" s="119"/>
    </row>
    <row r="393" ht="12.0" customHeight="1">
      <c r="A393" s="118"/>
      <c r="B393" s="118"/>
      <c r="C393" s="118"/>
      <c r="D393" s="118"/>
      <c r="E393" s="118"/>
      <c r="F393" s="118"/>
      <c r="G393" s="119"/>
    </row>
    <row r="394" ht="12.0" customHeight="1">
      <c r="A394" s="118"/>
      <c r="B394" s="118"/>
      <c r="C394" s="118"/>
      <c r="D394" s="118"/>
      <c r="E394" s="118"/>
      <c r="F394" s="118"/>
      <c r="G394" s="119"/>
    </row>
    <row r="395" ht="12.0" customHeight="1">
      <c r="A395" s="118"/>
      <c r="B395" s="118"/>
      <c r="C395" s="118"/>
      <c r="D395" s="118"/>
      <c r="E395" s="118"/>
      <c r="F395" s="118"/>
      <c r="G395" s="119"/>
    </row>
    <row r="396" ht="12.0" customHeight="1">
      <c r="A396" s="118"/>
      <c r="B396" s="118"/>
      <c r="C396" s="118"/>
      <c r="D396" s="118"/>
      <c r="E396" s="118"/>
      <c r="F396" s="118"/>
      <c r="G396" s="119"/>
    </row>
    <row r="397" ht="12.0" customHeight="1">
      <c r="A397" s="118"/>
      <c r="B397" s="118"/>
      <c r="C397" s="118"/>
      <c r="D397" s="118"/>
      <c r="E397" s="118"/>
      <c r="F397" s="118"/>
      <c r="G397" s="119"/>
    </row>
    <row r="398" ht="12.0" customHeight="1">
      <c r="A398" s="118"/>
      <c r="B398" s="118"/>
      <c r="C398" s="118"/>
      <c r="D398" s="118"/>
      <c r="E398" s="118"/>
      <c r="F398" s="118"/>
      <c r="G398" s="119"/>
    </row>
    <row r="399" ht="12.0" customHeight="1">
      <c r="A399" s="118"/>
      <c r="B399" s="118"/>
      <c r="C399" s="118"/>
      <c r="D399" s="118"/>
      <c r="E399" s="118"/>
      <c r="F399" s="118"/>
      <c r="G399" s="119"/>
    </row>
    <row r="400" ht="12.0" customHeight="1">
      <c r="A400" s="118"/>
      <c r="B400" s="118"/>
      <c r="C400" s="118"/>
      <c r="D400" s="118"/>
      <c r="E400" s="118"/>
      <c r="F400" s="118"/>
      <c r="G400" s="119"/>
    </row>
    <row r="401" ht="12.0" customHeight="1">
      <c r="A401" s="118"/>
      <c r="B401" s="118"/>
      <c r="C401" s="118"/>
      <c r="D401" s="118"/>
      <c r="E401" s="118"/>
      <c r="F401" s="118"/>
      <c r="G401" s="119"/>
    </row>
    <row r="402" ht="12.0" customHeight="1">
      <c r="A402" s="118"/>
      <c r="B402" s="118"/>
      <c r="C402" s="118"/>
      <c r="D402" s="118"/>
      <c r="E402" s="118"/>
      <c r="F402" s="118"/>
      <c r="G402" s="119"/>
    </row>
    <row r="403" ht="12.0" customHeight="1">
      <c r="A403" s="118"/>
      <c r="B403" s="118"/>
      <c r="C403" s="118"/>
      <c r="D403" s="118"/>
      <c r="E403" s="118"/>
      <c r="F403" s="118"/>
      <c r="G403" s="119"/>
    </row>
    <row r="404" ht="12.0" customHeight="1">
      <c r="A404" s="118"/>
      <c r="B404" s="118"/>
      <c r="C404" s="118"/>
      <c r="D404" s="118"/>
      <c r="E404" s="118"/>
      <c r="F404" s="118"/>
      <c r="G404" s="119"/>
    </row>
    <row r="405" ht="12.0" customHeight="1">
      <c r="A405" s="118"/>
      <c r="B405" s="118"/>
      <c r="C405" s="118"/>
      <c r="D405" s="118"/>
      <c r="E405" s="118"/>
      <c r="F405" s="118"/>
      <c r="G405" s="119"/>
    </row>
    <row r="406" ht="12.0" customHeight="1">
      <c r="A406" s="118"/>
      <c r="B406" s="118"/>
      <c r="C406" s="118"/>
      <c r="D406" s="118"/>
      <c r="E406" s="118"/>
      <c r="F406" s="118"/>
      <c r="G406" s="119"/>
    </row>
    <row r="407" ht="12.0" customHeight="1">
      <c r="A407" s="118"/>
      <c r="B407" s="118"/>
      <c r="C407" s="118"/>
      <c r="D407" s="118"/>
      <c r="E407" s="118"/>
      <c r="F407" s="118"/>
      <c r="G407" s="119"/>
    </row>
    <row r="408" ht="12.0" customHeight="1">
      <c r="A408" s="118"/>
      <c r="B408" s="118"/>
      <c r="C408" s="118"/>
      <c r="D408" s="118"/>
      <c r="E408" s="118"/>
      <c r="F408" s="118"/>
      <c r="G408" s="119"/>
    </row>
    <row r="409" ht="12.0" customHeight="1">
      <c r="A409" s="118"/>
      <c r="B409" s="118"/>
      <c r="C409" s="118"/>
      <c r="D409" s="118"/>
      <c r="E409" s="118"/>
      <c r="F409" s="118"/>
      <c r="G409" s="119"/>
    </row>
    <row r="410" ht="12.0" customHeight="1">
      <c r="A410" s="118"/>
      <c r="B410" s="118"/>
      <c r="C410" s="118"/>
      <c r="D410" s="118"/>
      <c r="E410" s="118"/>
      <c r="F410" s="118"/>
      <c r="G410" s="119"/>
    </row>
    <row r="411" ht="12.0" customHeight="1">
      <c r="A411" s="118"/>
      <c r="B411" s="118"/>
      <c r="C411" s="118"/>
      <c r="D411" s="118"/>
      <c r="E411" s="118"/>
      <c r="F411" s="118"/>
      <c r="G411" s="119"/>
    </row>
    <row r="412" ht="12.0" customHeight="1">
      <c r="A412" s="118"/>
      <c r="B412" s="118"/>
      <c r="C412" s="118"/>
      <c r="D412" s="118"/>
      <c r="E412" s="118"/>
      <c r="F412" s="118"/>
      <c r="G412" s="119"/>
    </row>
    <row r="413" ht="12.0" customHeight="1">
      <c r="A413" s="118"/>
      <c r="B413" s="118"/>
      <c r="C413" s="118"/>
      <c r="D413" s="118"/>
      <c r="E413" s="118"/>
      <c r="F413" s="118"/>
      <c r="G413" s="119"/>
    </row>
    <row r="414" ht="12.0" customHeight="1">
      <c r="A414" s="118"/>
      <c r="B414" s="118"/>
      <c r="C414" s="118"/>
      <c r="D414" s="118"/>
      <c r="E414" s="118"/>
      <c r="F414" s="118"/>
      <c r="G414" s="119"/>
    </row>
    <row r="415" ht="12.0" customHeight="1">
      <c r="A415" s="118"/>
      <c r="B415" s="118"/>
      <c r="C415" s="118"/>
      <c r="D415" s="118"/>
      <c r="E415" s="118"/>
      <c r="F415" s="118"/>
      <c r="G415" s="119"/>
    </row>
    <row r="416" ht="12.0" customHeight="1">
      <c r="A416" s="118"/>
      <c r="B416" s="118"/>
      <c r="C416" s="118"/>
      <c r="D416" s="118"/>
      <c r="E416" s="118"/>
      <c r="F416" s="118"/>
      <c r="G416" s="119"/>
    </row>
    <row r="417" ht="12.0" customHeight="1">
      <c r="A417" s="118"/>
      <c r="B417" s="118"/>
      <c r="C417" s="118"/>
      <c r="D417" s="118"/>
      <c r="E417" s="118"/>
      <c r="F417" s="118"/>
      <c r="G417" s="119"/>
    </row>
    <row r="418" ht="12.0" customHeight="1">
      <c r="A418" s="118"/>
      <c r="B418" s="118"/>
      <c r="C418" s="118"/>
      <c r="D418" s="118"/>
      <c r="E418" s="118"/>
      <c r="F418" s="118"/>
      <c r="G418" s="119"/>
    </row>
    <row r="419" ht="12.0" customHeight="1">
      <c r="A419" s="118"/>
      <c r="B419" s="118"/>
      <c r="C419" s="118"/>
      <c r="D419" s="118"/>
      <c r="E419" s="118"/>
      <c r="F419" s="118"/>
      <c r="G419" s="119"/>
    </row>
    <row r="420" ht="12.0" customHeight="1">
      <c r="A420" s="118"/>
      <c r="B420" s="118"/>
      <c r="C420" s="118"/>
      <c r="D420" s="118"/>
      <c r="E420" s="118"/>
      <c r="F420" s="118"/>
      <c r="G420" s="119"/>
    </row>
    <row r="421" ht="12.0" customHeight="1">
      <c r="A421" s="118"/>
      <c r="B421" s="118"/>
      <c r="C421" s="118"/>
      <c r="D421" s="118"/>
      <c r="E421" s="118"/>
      <c r="F421" s="118"/>
      <c r="G421" s="119"/>
    </row>
    <row r="422" ht="12.0" customHeight="1">
      <c r="A422" s="118"/>
      <c r="B422" s="118"/>
      <c r="C422" s="118"/>
      <c r="D422" s="118"/>
      <c r="E422" s="118"/>
      <c r="F422" s="118"/>
      <c r="G422" s="119"/>
    </row>
    <row r="423" ht="12.0" customHeight="1">
      <c r="A423" s="118"/>
      <c r="B423" s="118"/>
      <c r="C423" s="118"/>
      <c r="D423" s="118"/>
      <c r="E423" s="118"/>
      <c r="F423" s="118"/>
      <c r="G423" s="119"/>
    </row>
    <row r="424" ht="12.0" customHeight="1">
      <c r="A424" s="118"/>
      <c r="B424" s="118"/>
      <c r="C424" s="118"/>
      <c r="D424" s="118"/>
      <c r="E424" s="118"/>
      <c r="F424" s="118"/>
      <c r="G424" s="119"/>
    </row>
    <row r="425" ht="12.0" customHeight="1">
      <c r="A425" s="118"/>
      <c r="B425" s="118"/>
      <c r="C425" s="118"/>
      <c r="D425" s="118"/>
      <c r="E425" s="118"/>
      <c r="F425" s="118"/>
      <c r="G425" s="119"/>
    </row>
    <row r="426" ht="12.0" customHeight="1">
      <c r="A426" s="118"/>
      <c r="B426" s="118"/>
      <c r="C426" s="118"/>
      <c r="D426" s="118"/>
      <c r="E426" s="118"/>
      <c r="F426" s="118"/>
      <c r="G426" s="119"/>
    </row>
    <row r="427" ht="12.0" customHeight="1">
      <c r="A427" s="118"/>
      <c r="B427" s="118"/>
      <c r="C427" s="118"/>
      <c r="D427" s="118"/>
      <c r="E427" s="118"/>
      <c r="F427" s="118"/>
      <c r="G427" s="119"/>
    </row>
    <row r="428" ht="12.0" customHeight="1">
      <c r="A428" s="118"/>
      <c r="B428" s="118"/>
      <c r="C428" s="118"/>
      <c r="D428" s="118"/>
      <c r="E428" s="118"/>
      <c r="F428" s="118"/>
      <c r="G428" s="119"/>
    </row>
    <row r="429" ht="12.0" customHeight="1">
      <c r="A429" s="118"/>
      <c r="B429" s="118"/>
      <c r="C429" s="118"/>
      <c r="D429" s="118"/>
      <c r="E429" s="118"/>
      <c r="F429" s="118"/>
      <c r="G429" s="119"/>
    </row>
    <row r="430" ht="12.0" customHeight="1">
      <c r="A430" s="118"/>
      <c r="B430" s="118"/>
      <c r="C430" s="118"/>
      <c r="D430" s="118"/>
      <c r="E430" s="118"/>
      <c r="F430" s="118"/>
      <c r="G430" s="119"/>
    </row>
    <row r="431" ht="12.0" customHeight="1">
      <c r="A431" s="118"/>
      <c r="B431" s="118"/>
      <c r="C431" s="118"/>
      <c r="D431" s="118"/>
      <c r="E431" s="118"/>
      <c r="F431" s="118"/>
      <c r="G431" s="119"/>
    </row>
    <row r="432" ht="12.0" customHeight="1">
      <c r="A432" s="118"/>
      <c r="B432" s="118"/>
      <c r="C432" s="118"/>
      <c r="D432" s="118"/>
      <c r="E432" s="118"/>
      <c r="F432" s="118"/>
      <c r="G432" s="119"/>
    </row>
    <row r="433" ht="12.0" customHeight="1">
      <c r="A433" s="118"/>
      <c r="B433" s="118"/>
      <c r="C433" s="118"/>
      <c r="D433" s="118"/>
      <c r="E433" s="118"/>
      <c r="F433" s="118"/>
      <c r="G433" s="119"/>
    </row>
    <row r="434" ht="12.0" customHeight="1">
      <c r="A434" s="118"/>
      <c r="B434" s="118"/>
      <c r="C434" s="118"/>
      <c r="D434" s="118"/>
      <c r="E434" s="118"/>
      <c r="F434" s="118"/>
      <c r="G434" s="119"/>
    </row>
    <row r="435" ht="12.0" customHeight="1">
      <c r="A435" s="118"/>
      <c r="B435" s="118"/>
      <c r="C435" s="118"/>
      <c r="D435" s="118"/>
      <c r="E435" s="118"/>
      <c r="F435" s="118"/>
      <c r="G435" s="119"/>
    </row>
    <row r="436" ht="12.0" customHeight="1">
      <c r="A436" s="118"/>
      <c r="B436" s="118"/>
      <c r="C436" s="118"/>
      <c r="D436" s="118"/>
      <c r="E436" s="118"/>
      <c r="F436" s="118"/>
      <c r="G436" s="119"/>
    </row>
    <row r="437" ht="12.0" customHeight="1">
      <c r="A437" s="118"/>
      <c r="B437" s="118"/>
      <c r="C437" s="118"/>
      <c r="D437" s="118"/>
      <c r="E437" s="118"/>
      <c r="F437" s="118"/>
      <c r="G437" s="119"/>
    </row>
    <row r="438" ht="12.0" customHeight="1">
      <c r="A438" s="118"/>
      <c r="B438" s="118"/>
      <c r="C438" s="118"/>
      <c r="D438" s="118"/>
      <c r="E438" s="118"/>
      <c r="F438" s="118"/>
      <c r="G438" s="119"/>
    </row>
    <row r="439" ht="12.0" customHeight="1">
      <c r="A439" s="118"/>
      <c r="B439" s="118"/>
      <c r="C439" s="118"/>
      <c r="D439" s="118"/>
      <c r="E439" s="118"/>
      <c r="F439" s="118"/>
      <c r="G439" s="119"/>
    </row>
    <row r="440" ht="12.0" customHeight="1">
      <c r="A440" s="118"/>
      <c r="B440" s="118"/>
      <c r="C440" s="118"/>
      <c r="D440" s="118"/>
      <c r="E440" s="118"/>
      <c r="F440" s="118"/>
      <c r="G440" s="119"/>
    </row>
    <row r="441" ht="12.0" customHeight="1">
      <c r="A441" s="118"/>
      <c r="B441" s="118"/>
      <c r="C441" s="118"/>
      <c r="D441" s="118"/>
      <c r="E441" s="118"/>
      <c r="F441" s="118"/>
      <c r="G441" s="119"/>
    </row>
    <row r="442" ht="12.0" customHeight="1">
      <c r="A442" s="118"/>
      <c r="B442" s="118"/>
      <c r="C442" s="118"/>
      <c r="D442" s="118"/>
      <c r="E442" s="118"/>
      <c r="F442" s="118"/>
      <c r="G442" s="119"/>
    </row>
    <row r="443" ht="12.0" customHeight="1">
      <c r="A443" s="118"/>
      <c r="B443" s="118"/>
      <c r="C443" s="118"/>
      <c r="D443" s="118"/>
      <c r="E443" s="118"/>
      <c r="F443" s="118"/>
      <c r="G443" s="119"/>
    </row>
    <row r="444" ht="12.0" customHeight="1">
      <c r="A444" s="118"/>
      <c r="B444" s="118"/>
      <c r="C444" s="118"/>
      <c r="D444" s="118"/>
      <c r="E444" s="118"/>
      <c r="F444" s="118"/>
      <c r="G444" s="119"/>
    </row>
    <row r="445" ht="12.0" customHeight="1">
      <c r="A445" s="118"/>
      <c r="B445" s="118"/>
      <c r="C445" s="118"/>
      <c r="D445" s="118"/>
      <c r="E445" s="118"/>
      <c r="F445" s="118"/>
      <c r="G445" s="119"/>
    </row>
    <row r="446" ht="12.0" customHeight="1">
      <c r="A446" s="118"/>
      <c r="B446" s="118"/>
      <c r="C446" s="118"/>
      <c r="D446" s="118"/>
      <c r="E446" s="118"/>
      <c r="F446" s="118"/>
      <c r="G446" s="119"/>
    </row>
    <row r="447" ht="12.0" customHeight="1">
      <c r="A447" s="118"/>
      <c r="B447" s="118"/>
      <c r="C447" s="118"/>
      <c r="D447" s="118"/>
      <c r="E447" s="118"/>
      <c r="F447" s="118"/>
      <c r="G447" s="119"/>
    </row>
    <row r="448" ht="12.0" customHeight="1">
      <c r="A448" s="118"/>
      <c r="B448" s="118"/>
      <c r="C448" s="118"/>
      <c r="D448" s="118"/>
      <c r="E448" s="118"/>
      <c r="F448" s="118"/>
      <c r="G448" s="119"/>
    </row>
    <row r="449" ht="12.0" customHeight="1">
      <c r="A449" s="118"/>
      <c r="B449" s="118"/>
      <c r="C449" s="118"/>
      <c r="D449" s="118"/>
      <c r="E449" s="118"/>
      <c r="F449" s="118"/>
      <c r="G449" s="119"/>
    </row>
    <row r="450" ht="12.0" customHeight="1">
      <c r="A450" s="118"/>
      <c r="B450" s="118"/>
      <c r="C450" s="118"/>
      <c r="D450" s="118"/>
      <c r="E450" s="118"/>
      <c r="F450" s="118"/>
      <c r="G450" s="119"/>
    </row>
    <row r="451" ht="12.0" customHeight="1">
      <c r="A451" s="118"/>
      <c r="B451" s="118"/>
      <c r="C451" s="118"/>
      <c r="D451" s="118"/>
      <c r="E451" s="118"/>
      <c r="F451" s="118"/>
      <c r="G451" s="119"/>
    </row>
    <row r="452" ht="12.0" customHeight="1">
      <c r="A452" s="118"/>
      <c r="B452" s="118"/>
      <c r="C452" s="118"/>
      <c r="D452" s="118"/>
      <c r="E452" s="118"/>
      <c r="F452" s="118"/>
      <c r="G452" s="119"/>
    </row>
    <row r="453" ht="12.0" customHeight="1">
      <c r="A453" s="118"/>
      <c r="B453" s="118"/>
      <c r="C453" s="118"/>
      <c r="D453" s="118"/>
      <c r="E453" s="118"/>
      <c r="F453" s="118"/>
      <c r="G453" s="119"/>
    </row>
    <row r="454" ht="12.0" customHeight="1">
      <c r="A454" s="118"/>
      <c r="B454" s="118"/>
      <c r="C454" s="118"/>
      <c r="D454" s="118"/>
      <c r="E454" s="118"/>
      <c r="F454" s="118"/>
      <c r="G454" s="119"/>
    </row>
    <row r="455" ht="12.0" customHeight="1">
      <c r="A455" s="118"/>
      <c r="B455" s="118"/>
      <c r="C455" s="118"/>
      <c r="D455" s="118"/>
      <c r="E455" s="118"/>
      <c r="F455" s="118"/>
      <c r="G455" s="119"/>
    </row>
    <row r="456" ht="12.0" customHeight="1">
      <c r="A456" s="118"/>
      <c r="B456" s="118"/>
      <c r="C456" s="118"/>
      <c r="D456" s="118"/>
      <c r="E456" s="118"/>
      <c r="F456" s="118"/>
      <c r="G456" s="119"/>
    </row>
    <row r="457" ht="12.0" customHeight="1">
      <c r="A457" s="118"/>
      <c r="B457" s="118"/>
      <c r="C457" s="118"/>
      <c r="D457" s="118"/>
      <c r="E457" s="118"/>
      <c r="F457" s="118"/>
      <c r="G457" s="119"/>
    </row>
    <row r="458" ht="12.0" customHeight="1">
      <c r="A458" s="118"/>
      <c r="B458" s="118"/>
      <c r="C458" s="118"/>
      <c r="D458" s="118"/>
      <c r="E458" s="118"/>
      <c r="F458" s="118"/>
      <c r="G458" s="119"/>
    </row>
    <row r="459" ht="12.0" customHeight="1">
      <c r="A459" s="118"/>
      <c r="B459" s="118"/>
      <c r="C459" s="118"/>
      <c r="D459" s="118"/>
      <c r="E459" s="118"/>
      <c r="F459" s="118"/>
      <c r="G459" s="119"/>
    </row>
    <row r="460" ht="12.0" customHeight="1">
      <c r="A460" s="118"/>
      <c r="B460" s="118"/>
      <c r="C460" s="118"/>
      <c r="D460" s="118"/>
      <c r="E460" s="118"/>
      <c r="F460" s="118"/>
      <c r="G460" s="119"/>
    </row>
    <row r="461" ht="12.0" customHeight="1">
      <c r="A461" s="118"/>
      <c r="B461" s="118"/>
      <c r="C461" s="118"/>
      <c r="D461" s="118"/>
      <c r="E461" s="118"/>
      <c r="F461" s="118"/>
      <c r="G461" s="119"/>
    </row>
    <row r="462" ht="12.0" customHeight="1">
      <c r="A462" s="118"/>
      <c r="B462" s="118"/>
      <c r="C462" s="118"/>
      <c r="D462" s="118"/>
      <c r="E462" s="118"/>
      <c r="F462" s="118"/>
      <c r="G462" s="119"/>
    </row>
    <row r="463" ht="12.0" customHeight="1">
      <c r="A463" s="118"/>
      <c r="B463" s="118"/>
      <c r="C463" s="118"/>
      <c r="D463" s="118"/>
      <c r="E463" s="118"/>
      <c r="F463" s="118"/>
      <c r="G463" s="119"/>
    </row>
    <row r="464" ht="12.0" customHeight="1">
      <c r="A464" s="118"/>
      <c r="B464" s="118"/>
      <c r="C464" s="118"/>
      <c r="D464" s="118"/>
      <c r="E464" s="118"/>
      <c r="F464" s="118"/>
      <c r="G464" s="119"/>
    </row>
    <row r="465" ht="12.0" customHeight="1">
      <c r="A465" s="118"/>
      <c r="B465" s="118"/>
      <c r="C465" s="118"/>
      <c r="D465" s="118"/>
      <c r="E465" s="118"/>
      <c r="F465" s="118"/>
      <c r="G465" s="119"/>
    </row>
    <row r="466" ht="12.0" customHeight="1">
      <c r="A466" s="118"/>
      <c r="B466" s="118"/>
      <c r="C466" s="118"/>
      <c r="D466" s="118"/>
      <c r="E466" s="118"/>
      <c r="F466" s="118"/>
      <c r="G466" s="119"/>
    </row>
    <row r="467" ht="12.0" customHeight="1">
      <c r="A467" s="118"/>
      <c r="B467" s="118"/>
      <c r="C467" s="118"/>
      <c r="D467" s="118"/>
      <c r="E467" s="118"/>
      <c r="F467" s="118"/>
      <c r="G467" s="119"/>
    </row>
    <row r="468" ht="12.0" customHeight="1">
      <c r="A468" s="118"/>
      <c r="B468" s="118"/>
      <c r="C468" s="118"/>
      <c r="D468" s="118"/>
      <c r="E468" s="118"/>
      <c r="F468" s="118"/>
      <c r="G468" s="119"/>
    </row>
    <row r="469" ht="12.0" customHeight="1">
      <c r="A469" s="118"/>
      <c r="B469" s="118"/>
      <c r="C469" s="118"/>
      <c r="D469" s="118"/>
      <c r="E469" s="118"/>
      <c r="F469" s="118"/>
      <c r="G469" s="119"/>
    </row>
    <row r="470" ht="12.0" customHeight="1">
      <c r="A470" s="118"/>
      <c r="B470" s="118"/>
      <c r="C470" s="118"/>
      <c r="D470" s="118"/>
      <c r="E470" s="118"/>
      <c r="F470" s="118"/>
      <c r="G470" s="119"/>
    </row>
    <row r="471" ht="12.0" customHeight="1">
      <c r="A471" s="118"/>
      <c r="B471" s="118"/>
      <c r="C471" s="118"/>
      <c r="D471" s="118"/>
      <c r="E471" s="118"/>
      <c r="F471" s="118"/>
      <c r="G471" s="119"/>
    </row>
    <row r="472" ht="12.0" customHeight="1">
      <c r="A472" s="118"/>
      <c r="B472" s="118"/>
      <c r="C472" s="118"/>
      <c r="D472" s="118"/>
      <c r="E472" s="118"/>
      <c r="F472" s="118"/>
      <c r="G472" s="119"/>
    </row>
    <row r="473" ht="12.0" customHeight="1">
      <c r="A473" s="118"/>
      <c r="B473" s="118"/>
      <c r="C473" s="118"/>
      <c r="D473" s="118"/>
      <c r="E473" s="118"/>
      <c r="F473" s="118"/>
      <c r="G473" s="119"/>
    </row>
    <row r="474" ht="12.0" customHeight="1">
      <c r="A474" s="118"/>
      <c r="B474" s="118"/>
      <c r="C474" s="118"/>
      <c r="D474" s="118"/>
      <c r="E474" s="118"/>
      <c r="F474" s="118"/>
      <c r="G474" s="119"/>
    </row>
    <row r="475" ht="12.0" customHeight="1">
      <c r="A475" s="118"/>
      <c r="B475" s="118"/>
      <c r="C475" s="118"/>
      <c r="D475" s="118"/>
      <c r="E475" s="118"/>
      <c r="F475" s="118"/>
      <c r="G475" s="119"/>
    </row>
    <row r="476" ht="12.0" customHeight="1">
      <c r="A476" s="118"/>
      <c r="B476" s="118"/>
      <c r="C476" s="118"/>
      <c r="D476" s="118"/>
      <c r="E476" s="118"/>
      <c r="F476" s="118"/>
      <c r="G476" s="119"/>
    </row>
    <row r="477" ht="12.0" customHeight="1">
      <c r="A477" s="118"/>
      <c r="B477" s="118"/>
      <c r="C477" s="118"/>
      <c r="D477" s="118"/>
      <c r="E477" s="118"/>
      <c r="F477" s="118"/>
      <c r="G477" s="119"/>
    </row>
    <row r="478" ht="12.0" customHeight="1">
      <c r="A478" s="118"/>
      <c r="B478" s="118"/>
      <c r="C478" s="118"/>
      <c r="D478" s="118"/>
      <c r="E478" s="118"/>
      <c r="F478" s="118"/>
      <c r="G478" s="119"/>
    </row>
    <row r="479" ht="12.0" customHeight="1">
      <c r="A479" s="118"/>
      <c r="B479" s="118"/>
      <c r="C479" s="118"/>
      <c r="D479" s="118"/>
      <c r="E479" s="118"/>
      <c r="F479" s="118"/>
      <c r="G479" s="119"/>
    </row>
    <row r="480" ht="12.0" customHeight="1">
      <c r="A480" s="118"/>
      <c r="B480" s="118"/>
      <c r="C480" s="118"/>
      <c r="D480" s="118"/>
      <c r="E480" s="118"/>
      <c r="F480" s="118"/>
      <c r="G480" s="119"/>
    </row>
    <row r="481" ht="12.0" customHeight="1">
      <c r="A481" s="118"/>
      <c r="B481" s="118"/>
      <c r="C481" s="118"/>
      <c r="D481" s="118"/>
      <c r="E481" s="118"/>
      <c r="F481" s="118"/>
      <c r="G481" s="119"/>
    </row>
    <row r="482" ht="12.0" customHeight="1">
      <c r="A482" s="118"/>
      <c r="B482" s="118"/>
      <c r="C482" s="118"/>
      <c r="D482" s="118"/>
      <c r="E482" s="118"/>
      <c r="F482" s="118"/>
      <c r="G482" s="119"/>
    </row>
    <row r="483" ht="12.0" customHeight="1">
      <c r="A483" s="118"/>
      <c r="B483" s="118"/>
      <c r="C483" s="118"/>
      <c r="D483" s="118"/>
      <c r="E483" s="118"/>
      <c r="F483" s="118"/>
      <c r="G483" s="119"/>
    </row>
    <row r="484" ht="12.0" customHeight="1">
      <c r="A484" s="118"/>
      <c r="B484" s="118"/>
      <c r="C484" s="118"/>
      <c r="D484" s="118"/>
      <c r="E484" s="118"/>
      <c r="F484" s="118"/>
      <c r="G484" s="119"/>
    </row>
    <row r="485" ht="12.0" customHeight="1">
      <c r="A485" s="118"/>
      <c r="B485" s="118"/>
      <c r="C485" s="118"/>
      <c r="D485" s="118"/>
      <c r="E485" s="118"/>
      <c r="F485" s="118"/>
      <c r="G485" s="119"/>
    </row>
    <row r="486" ht="12.0" customHeight="1">
      <c r="A486" s="118"/>
      <c r="B486" s="118"/>
      <c r="C486" s="118"/>
      <c r="D486" s="118"/>
      <c r="E486" s="118"/>
      <c r="F486" s="118"/>
      <c r="G486" s="119"/>
    </row>
    <row r="487" ht="12.0" customHeight="1">
      <c r="A487" s="118"/>
      <c r="B487" s="118"/>
      <c r="C487" s="118"/>
      <c r="D487" s="118"/>
      <c r="E487" s="118"/>
      <c r="F487" s="118"/>
      <c r="G487" s="119"/>
    </row>
    <row r="488" ht="12.0" customHeight="1">
      <c r="A488" s="118"/>
      <c r="B488" s="118"/>
      <c r="C488" s="118"/>
      <c r="D488" s="118"/>
      <c r="E488" s="118"/>
      <c r="F488" s="118"/>
      <c r="G488" s="119"/>
    </row>
    <row r="489" ht="12.0" customHeight="1">
      <c r="A489" s="118"/>
      <c r="B489" s="118"/>
      <c r="C489" s="118"/>
      <c r="D489" s="118"/>
      <c r="E489" s="118"/>
      <c r="F489" s="118"/>
      <c r="G489" s="119"/>
    </row>
    <row r="490" ht="12.0" customHeight="1">
      <c r="A490" s="118"/>
      <c r="B490" s="118"/>
      <c r="C490" s="118"/>
      <c r="D490" s="118"/>
      <c r="E490" s="118"/>
      <c r="F490" s="118"/>
      <c r="G490" s="119"/>
    </row>
    <row r="491" ht="12.0" customHeight="1">
      <c r="A491" s="118"/>
      <c r="B491" s="118"/>
      <c r="C491" s="118"/>
      <c r="D491" s="118"/>
      <c r="E491" s="118"/>
      <c r="F491" s="118"/>
      <c r="G491" s="119"/>
    </row>
    <row r="492" ht="12.0" customHeight="1">
      <c r="A492" s="118"/>
      <c r="B492" s="118"/>
      <c r="C492" s="118"/>
      <c r="D492" s="118"/>
      <c r="E492" s="118"/>
      <c r="F492" s="118"/>
      <c r="G492" s="119"/>
    </row>
    <row r="493" ht="12.0" customHeight="1">
      <c r="A493" s="118"/>
      <c r="B493" s="118"/>
      <c r="C493" s="118"/>
      <c r="D493" s="118"/>
      <c r="E493" s="118"/>
      <c r="F493" s="118"/>
      <c r="G493" s="119"/>
    </row>
    <row r="494" ht="12.0" customHeight="1">
      <c r="A494" s="118"/>
      <c r="B494" s="118"/>
      <c r="C494" s="118"/>
      <c r="D494" s="118"/>
      <c r="E494" s="118"/>
      <c r="F494" s="118"/>
      <c r="G494" s="119"/>
    </row>
    <row r="495" ht="12.0" customHeight="1">
      <c r="A495" s="118"/>
      <c r="B495" s="118"/>
      <c r="C495" s="118"/>
      <c r="D495" s="118"/>
      <c r="E495" s="118"/>
      <c r="F495" s="118"/>
      <c r="G495" s="119"/>
    </row>
    <row r="496" ht="12.0" customHeight="1">
      <c r="A496" s="118"/>
      <c r="B496" s="118"/>
      <c r="C496" s="118"/>
      <c r="D496" s="118"/>
      <c r="E496" s="118"/>
      <c r="F496" s="118"/>
      <c r="G496" s="119"/>
    </row>
    <row r="497" ht="12.0" customHeight="1">
      <c r="A497" s="118"/>
      <c r="B497" s="118"/>
      <c r="C497" s="118"/>
      <c r="D497" s="118"/>
      <c r="E497" s="118"/>
      <c r="F497" s="118"/>
      <c r="G497" s="119"/>
    </row>
    <row r="498" ht="12.0" customHeight="1">
      <c r="A498" s="118"/>
      <c r="B498" s="118"/>
      <c r="C498" s="118"/>
      <c r="D498" s="118"/>
      <c r="E498" s="118"/>
      <c r="F498" s="118"/>
      <c r="G498" s="119"/>
    </row>
    <row r="499" ht="12.0" customHeight="1">
      <c r="A499" s="118"/>
      <c r="B499" s="118"/>
      <c r="C499" s="118"/>
      <c r="D499" s="118"/>
      <c r="E499" s="118"/>
      <c r="F499" s="118"/>
      <c r="G499" s="119"/>
    </row>
    <row r="500" ht="12.0" customHeight="1">
      <c r="A500" s="118"/>
      <c r="B500" s="118"/>
      <c r="C500" s="118"/>
      <c r="D500" s="118"/>
      <c r="E500" s="118"/>
      <c r="F500" s="118"/>
      <c r="G500" s="119"/>
    </row>
    <row r="501" ht="12.0" customHeight="1">
      <c r="A501" s="118"/>
      <c r="B501" s="118"/>
      <c r="C501" s="118"/>
      <c r="D501" s="118"/>
      <c r="E501" s="118"/>
      <c r="F501" s="118"/>
      <c r="G501" s="119"/>
    </row>
    <row r="502" ht="12.0" customHeight="1">
      <c r="A502" s="118"/>
      <c r="B502" s="118"/>
      <c r="C502" s="118"/>
      <c r="D502" s="118"/>
      <c r="E502" s="118"/>
      <c r="F502" s="118"/>
      <c r="G502" s="119"/>
    </row>
    <row r="503" ht="12.0" customHeight="1">
      <c r="A503" s="118"/>
      <c r="B503" s="118"/>
      <c r="C503" s="118"/>
      <c r="D503" s="118"/>
      <c r="E503" s="118"/>
      <c r="F503" s="118"/>
      <c r="G503" s="119"/>
    </row>
    <row r="504" ht="12.0" customHeight="1">
      <c r="A504" s="118"/>
      <c r="B504" s="118"/>
      <c r="C504" s="118"/>
      <c r="D504" s="118"/>
      <c r="E504" s="118"/>
      <c r="F504" s="118"/>
      <c r="G504" s="119"/>
    </row>
    <row r="505" ht="12.0" customHeight="1">
      <c r="A505" s="118"/>
      <c r="B505" s="118"/>
      <c r="C505" s="118"/>
      <c r="D505" s="118"/>
      <c r="E505" s="118"/>
      <c r="F505" s="118"/>
      <c r="G505" s="119"/>
    </row>
    <row r="506" ht="12.0" customHeight="1">
      <c r="A506" s="118"/>
      <c r="B506" s="118"/>
      <c r="C506" s="118"/>
      <c r="D506" s="118"/>
      <c r="E506" s="118"/>
      <c r="F506" s="118"/>
      <c r="G506" s="119"/>
    </row>
    <row r="507" ht="12.0" customHeight="1">
      <c r="A507" s="118"/>
      <c r="B507" s="118"/>
      <c r="C507" s="118"/>
      <c r="D507" s="118"/>
      <c r="E507" s="118"/>
      <c r="F507" s="118"/>
      <c r="G507" s="119"/>
    </row>
    <row r="508" ht="12.0" customHeight="1">
      <c r="A508" s="118"/>
      <c r="B508" s="118"/>
      <c r="C508" s="118"/>
      <c r="D508" s="118"/>
      <c r="E508" s="118"/>
      <c r="F508" s="118"/>
      <c r="G508" s="119"/>
    </row>
    <row r="509" ht="12.0" customHeight="1">
      <c r="A509" s="118"/>
      <c r="B509" s="118"/>
      <c r="C509" s="118"/>
      <c r="D509" s="118"/>
      <c r="E509" s="118"/>
      <c r="F509" s="118"/>
      <c r="G509" s="119"/>
    </row>
    <row r="510" ht="12.0" customHeight="1">
      <c r="A510" s="118"/>
      <c r="B510" s="118"/>
      <c r="C510" s="118"/>
      <c r="D510" s="118"/>
      <c r="E510" s="118"/>
      <c r="F510" s="118"/>
      <c r="G510" s="119"/>
    </row>
    <row r="511" ht="12.0" customHeight="1">
      <c r="A511" s="118"/>
      <c r="B511" s="118"/>
      <c r="C511" s="118"/>
      <c r="D511" s="118"/>
      <c r="E511" s="118"/>
      <c r="F511" s="118"/>
      <c r="G511" s="119"/>
    </row>
    <row r="512" ht="12.0" customHeight="1">
      <c r="A512" s="118"/>
      <c r="B512" s="118"/>
      <c r="C512" s="118"/>
      <c r="D512" s="118"/>
      <c r="E512" s="118"/>
      <c r="F512" s="118"/>
      <c r="G512" s="119"/>
    </row>
    <row r="513" ht="12.0" customHeight="1">
      <c r="A513" s="118"/>
      <c r="B513" s="118"/>
      <c r="C513" s="118"/>
      <c r="D513" s="118"/>
      <c r="E513" s="118"/>
      <c r="F513" s="118"/>
      <c r="G513" s="119"/>
    </row>
    <row r="514" ht="12.0" customHeight="1">
      <c r="A514" s="118"/>
      <c r="B514" s="118"/>
      <c r="C514" s="118"/>
      <c r="D514" s="118"/>
      <c r="E514" s="118"/>
      <c r="F514" s="118"/>
      <c r="G514" s="119"/>
    </row>
    <row r="515" ht="12.0" customHeight="1">
      <c r="A515" s="118"/>
      <c r="B515" s="118"/>
      <c r="C515" s="118"/>
      <c r="D515" s="118"/>
      <c r="E515" s="118"/>
      <c r="F515" s="118"/>
      <c r="G515" s="119"/>
    </row>
    <row r="516" ht="12.0" customHeight="1">
      <c r="A516" s="118"/>
      <c r="B516" s="118"/>
      <c r="C516" s="118"/>
      <c r="D516" s="118"/>
      <c r="E516" s="118"/>
      <c r="F516" s="118"/>
      <c r="G516" s="119"/>
    </row>
    <row r="517" ht="12.0" customHeight="1">
      <c r="A517" s="118"/>
      <c r="B517" s="118"/>
      <c r="C517" s="118"/>
      <c r="D517" s="118"/>
      <c r="E517" s="118"/>
      <c r="F517" s="118"/>
      <c r="G517" s="119"/>
    </row>
    <row r="518" ht="12.0" customHeight="1">
      <c r="A518" s="118"/>
      <c r="B518" s="118"/>
      <c r="C518" s="118"/>
      <c r="D518" s="118"/>
      <c r="E518" s="118"/>
      <c r="F518" s="118"/>
      <c r="G518" s="119"/>
    </row>
    <row r="519" ht="12.0" customHeight="1">
      <c r="A519" s="118"/>
      <c r="B519" s="118"/>
      <c r="C519" s="118"/>
      <c r="D519" s="118"/>
      <c r="E519" s="118"/>
      <c r="F519" s="118"/>
      <c r="G519" s="119"/>
    </row>
    <row r="520" ht="12.0" customHeight="1">
      <c r="A520" s="118"/>
      <c r="B520" s="118"/>
      <c r="C520" s="118"/>
      <c r="D520" s="118"/>
      <c r="E520" s="118"/>
      <c r="F520" s="118"/>
      <c r="G520" s="119"/>
    </row>
    <row r="521" ht="12.0" customHeight="1">
      <c r="A521" s="118"/>
      <c r="B521" s="118"/>
      <c r="C521" s="118"/>
      <c r="D521" s="118"/>
      <c r="E521" s="118"/>
      <c r="F521" s="118"/>
      <c r="G521" s="119"/>
    </row>
    <row r="522" ht="12.0" customHeight="1">
      <c r="A522" s="118"/>
      <c r="B522" s="118"/>
      <c r="C522" s="118"/>
      <c r="D522" s="118"/>
      <c r="E522" s="118"/>
      <c r="F522" s="118"/>
      <c r="G522" s="119"/>
    </row>
    <row r="523" ht="12.0" customHeight="1">
      <c r="A523" s="118"/>
      <c r="B523" s="118"/>
      <c r="C523" s="118"/>
      <c r="D523" s="118"/>
      <c r="E523" s="118"/>
      <c r="F523" s="118"/>
      <c r="G523" s="119"/>
    </row>
    <row r="524" ht="12.0" customHeight="1">
      <c r="A524" s="118"/>
      <c r="B524" s="118"/>
      <c r="C524" s="118"/>
      <c r="D524" s="118"/>
      <c r="E524" s="118"/>
      <c r="F524" s="118"/>
      <c r="G524" s="119"/>
    </row>
    <row r="525" ht="12.0" customHeight="1">
      <c r="A525" s="118"/>
      <c r="B525" s="118"/>
      <c r="C525" s="118"/>
      <c r="D525" s="118"/>
      <c r="E525" s="118"/>
      <c r="F525" s="118"/>
      <c r="G525" s="119"/>
    </row>
    <row r="526" ht="12.0" customHeight="1">
      <c r="A526" s="118"/>
      <c r="B526" s="118"/>
      <c r="C526" s="118"/>
      <c r="D526" s="118"/>
      <c r="E526" s="118"/>
      <c r="F526" s="118"/>
      <c r="G526" s="119"/>
    </row>
    <row r="527" ht="12.0" customHeight="1">
      <c r="A527" s="118"/>
      <c r="B527" s="118"/>
      <c r="C527" s="118"/>
      <c r="D527" s="118"/>
      <c r="E527" s="118"/>
      <c r="F527" s="118"/>
      <c r="G527" s="119"/>
    </row>
    <row r="528" ht="12.0" customHeight="1">
      <c r="A528" s="118"/>
      <c r="B528" s="118"/>
      <c r="C528" s="118"/>
      <c r="D528" s="118"/>
      <c r="E528" s="118"/>
      <c r="F528" s="118"/>
      <c r="G528" s="119"/>
    </row>
    <row r="529" ht="12.0" customHeight="1">
      <c r="A529" s="118"/>
      <c r="B529" s="118"/>
      <c r="C529" s="118"/>
      <c r="D529" s="118"/>
      <c r="E529" s="118"/>
      <c r="F529" s="118"/>
      <c r="G529" s="119"/>
    </row>
    <row r="530" ht="12.0" customHeight="1">
      <c r="A530" s="118"/>
      <c r="B530" s="118"/>
      <c r="C530" s="118"/>
      <c r="D530" s="118"/>
      <c r="E530" s="118"/>
      <c r="F530" s="118"/>
      <c r="G530" s="119"/>
    </row>
    <row r="531" ht="12.0" customHeight="1">
      <c r="A531" s="118"/>
      <c r="B531" s="118"/>
      <c r="C531" s="118"/>
      <c r="D531" s="118"/>
      <c r="E531" s="118"/>
      <c r="F531" s="118"/>
      <c r="G531" s="119"/>
    </row>
    <row r="532" ht="12.0" customHeight="1">
      <c r="A532" s="118"/>
      <c r="B532" s="118"/>
      <c r="C532" s="118"/>
      <c r="D532" s="118"/>
      <c r="E532" s="118"/>
      <c r="F532" s="118"/>
      <c r="G532" s="119"/>
    </row>
    <row r="533" ht="12.0" customHeight="1">
      <c r="A533" s="118"/>
      <c r="B533" s="118"/>
      <c r="C533" s="118"/>
      <c r="D533" s="118"/>
      <c r="E533" s="118"/>
      <c r="F533" s="118"/>
      <c r="G533" s="119"/>
    </row>
    <row r="534" ht="12.0" customHeight="1">
      <c r="A534" s="118"/>
      <c r="B534" s="118"/>
      <c r="C534" s="118"/>
      <c r="D534" s="118"/>
      <c r="E534" s="118"/>
      <c r="F534" s="118"/>
      <c r="G534" s="119"/>
    </row>
    <row r="535" ht="12.0" customHeight="1">
      <c r="A535" s="118"/>
      <c r="B535" s="118"/>
      <c r="C535" s="118"/>
      <c r="D535" s="118"/>
      <c r="E535" s="118"/>
      <c r="F535" s="118"/>
      <c r="G535" s="119"/>
    </row>
    <row r="536" ht="12.0" customHeight="1">
      <c r="A536" s="118"/>
      <c r="B536" s="118"/>
      <c r="C536" s="118"/>
      <c r="D536" s="118"/>
      <c r="E536" s="118"/>
      <c r="F536" s="118"/>
      <c r="G536" s="119"/>
    </row>
    <row r="537" ht="12.0" customHeight="1">
      <c r="A537" s="118"/>
      <c r="B537" s="118"/>
      <c r="C537" s="118"/>
      <c r="D537" s="118"/>
      <c r="E537" s="118"/>
      <c r="F537" s="118"/>
      <c r="G537" s="119"/>
    </row>
    <row r="538" ht="12.0" customHeight="1">
      <c r="A538" s="118"/>
      <c r="B538" s="118"/>
      <c r="C538" s="118"/>
      <c r="D538" s="118"/>
      <c r="E538" s="118"/>
      <c r="F538" s="118"/>
      <c r="G538" s="119"/>
    </row>
    <row r="539" ht="12.0" customHeight="1">
      <c r="A539" s="118"/>
      <c r="B539" s="118"/>
      <c r="C539" s="118"/>
      <c r="D539" s="118"/>
      <c r="E539" s="118"/>
      <c r="F539" s="118"/>
      <c r="G539" s="119"/>
    </row>
    <row r="540" ht="12.0" customHeight="1">
      <c r="A540" s="118"/>
      <c r="B540" s="118"/>
      <c r="C540" s="118"/>
      <c r="D540" s="118"/>
      <c r="E540" s="118"/>
      <c r="F540" s="118"/>
      <c r="G540" s="119"/>
    </row>
    <row r="541" ht="12.0" customHeight="1">
      <c r="A541" s="118"/>
      <c r="B541" s="118"/>
      <c r="C541" s="118"/>
      <c r="D541" s="118"/>
      <c r="E541" s="118"/>
      <c r="F541" s="118"/>
      <c r="G541" s="119"/>
    </row>
    <row r="542" ht="12.0" customHeight="1">
      <c r="A542" s="118"/>
      <c r="B542" s="118"/>
      <c r="C542" s="118"/>
      <c r="D542" s="118"/>
      <c r="E542" s="118"/>
      <c r="F542" s="118"/>
      <c r="G542" s="119"/>
    </row>
    <row r="543" ht="12.0" customHeight="1">
      <c r="A543" s="118"/>
      <c r="B543" s="118"/>
      <c r="C543" s="118"/>
      <c r="D543" s="118"/>
      <c r="E543" s="118"/>
      <c r="F543" s="118"/>
      <c r="G543" s="119"/>
    </row>
    <row r="544" ht="12.0" customHeight="1">
      <c r="A544" s="118"/>
      <c r="B544" s="118"/>
      <c r="C544" s="118"/>
      <c r="D544" s="118"/>
      <c r="E544" s="118"/>
      <c r="F544" s="118"/>
      <c r="G544" s="119"/>
    </row>
    <row r="545" ht="12.0" customHeight="1">
      <c r="A545" s="118"/>
      <c r="B545" s="118"/>
      <c r="C545" s="118"/>
      <c r="D545" s="118"/>
      <c r="E545" s="118"/>
      <c r="F545" s="118"/>
      <c r="G545" s="119"/>
    </row>
    <row r="546" ht="12.0" customHeight="1">
      <c r="A546" s="118"/>
      <c r="B546" s="118"/>
      <c r="C546" s="118"/>
      <c r="D546" s="118"/>
      <c r="E546" s="118"/>
      <c r="F546" s="118"/>
      <c r="G546" s="119"/>
    </row>
    <row r="547" ht="12.0" customHeight="1">
      <c r="A547" s="118"/>
      <c r="B547" s="118"/>
      <c r="C547" s="118"/>
      <c r="D547" s="118"/>
      <c r="E547" s="118"/>
      <c r="F547" s="118"/>
      <c r="G547" s="119"/>
    </row>
    <row r="548" ht="12.0" customHeight="1">
      <c r="A548" s="118"/>
      <c r="B548" s="118"/>
      <c r="C548" s="118"/>
      <c r="D548" s="118"/>
      <c r="E548" s="118"/>
      <c r="F548" s="118"/>
      <c r="G548" s="119"/>
    </row>
    <row r="549" ht="12.0" customHeight="1">
      <c r="A549" s="118"/>
      <c r="B549" s="118"/>
      <c r="C549" s="118"/>
      <c r="D549" s="118"/>
      <c r="E549" s="118"/>
      <c r="F549" s="118"/>
      <c r="G549" s="119"/>
    </row>
    <row r="550" ht="12.0" customHeight="1">
      <c r="A550" s="118"/>
      <c r="B550" s="118"/>
      <c r="C550" s="118"/>
      <c r="D550" s="118"/>
      <c r="E550" s="118"/>
      <c r="F550" s="118"/>
      <c r="G550" s="119"/>
    </row>
    <row r="551" ht="12.0" customHeight="1">
      <c r="A551" s="118"/>
      <c r="B551" s="118"/>
      <c r="C551" s="118"/>
      <c r="D551" s="118"/>
      <c r="E551" s="118"/>
      <c r="F551" s="118"/>
      <c r="G551" s="119"/>
    </row>
    <row r="552" ht="12.0" customHeight="1">
      <c r="A552" s="118"/>
      <c r="B552" s="118"/>
      <c r="C552" s="118"/>
      <c r="D552" s="118"/>
      <c r="E552" s="118"/>
      <c r="F552" s="118"/>
      <c r="G552" s="119"/>
    </row>
    <row r="553" ht="12.0" customHeight="1">
      <c r="A553" s="118"/>
      <c r="B553" s="118"/>
      <c r="C553" s="118"/>
      <c r="D553" s="118"/>
      <c r="E553" s="118"/>
      <c r="F553" s="118"/>
      <c r="G553" s="119"/>
    </row>
    <row r="554" ht="12.0" customHeight="1">
      <c r="A554" s="118"/>
      <c r="B554" s="118"/>
      <c r="C554" s="118"/>
      <c r="D554" s="118"/>
      <c r="E554" s="118"/>
      <c r="F554" s="118"/>
      <c r="G554" s="119"/>
    </row>
    <row r="555" ht="12.0" customHeight="1">
      <c r="A555" s="118"/>
      <c r="B555" s="118"/>
      <c r="C555" s="118"/>
      <c r="D555" s="118"/>
      <c r="E555" s="118"/>
      <c r="F555" s="118"/>
      <c r="G555" s="119"/>
    </row>
    <row r="556" ht="12.0" customHeight="1">
      <c r="A556" s="118"/>
      <c r="B556" s="118"/>
      <c r="C556" s="118"/>
      <c r="D556" s="118"/>
      <c r="E556" s="118"/>
      <c r="F556" s="118"/>
      <c r="G556" s="119"/>
    </row>
    <row r="557" ht="12.0" customHeight="1">
      <c r="A557" s="118"/>
      <c r="B557" s="118"/>
      <c r="C557" s="118"/>
      <c r="D557" s="118"/>
      <c r="E557" s="118"/>
      <c r="F557" s="118"/>
      <c r="G557" s="119"/>
    </row>
    <row r="558" ht="12.0" customHeight="1">
      <c r="A558" s="118"/>
      <c r="B558" s="118"/>
      <c r="C558" s="118"/>
      <c r="D558" s="118"/>
      <c r="E558" s="118"/>
      <c r="F558" s="118"/>
      <c r="G558" s="119"/>
    </row>
    <row r="559" ht="12.0" customHeight="1">
      <c r="A559" s="118"/>
      <c r="B559" s="118"/>
      <c r="C559" s="118"/>
      <c r="D559" s="118"/>
      <c r="E559" s="118"/>
      <c r="F559" s="118"/>
      <c r="G559" s="119"/>
    </row>
    <row r="560" ht="12.0" customHeight="1">
      <c r="A560" s="118"/>
      <c r="B560" s="118"/>
      <c r="C560" s="118"/>
      <c r="D560" s="118"/>
      <c r="E560" s="118"/>
      <c r="F560" s="118"/>
      <c r="G560" s="119"/>
    </row>
    <row r="561" ht="12.0" customHeight="1">
      <c r="A561" s="118"/>
      <c r="B561" s="118"/>
      <c r="C561" s="118"/>
      <c r="D561" s="118"/>
      <c r="E561" s="118"/>
      <c r="F561" s="118"/>
      <c r="G561" s="119"/>
    </row>
    <row r="562" ht="12.0" customHeight="1">
      <c r="A562" s="118"/>
      <c r="B562" s="118"/>
      <c r="C562" s="118"/>
      <c r="D562" s="118"/>
      <c r="E562" s="118"/>
      <c r="F562" s="118"/>
      <c r="G562" s="119"/>
    </row>
    <row r="563" ht="12.0" customHeight="1">
      <c r="A563" s="118"/>
      <c r="B563" s="118"/>
      <c r="C563" s="118"/>
      <c r="D563" s="118"/>
      <c r="E563" s="118"/>
      <c r="F563" s="118"/>
      <c r="G563" s="119"/>
    </row>
    <row r="564" ht="12.0" customHeight="1">
      <c r="A564" s="118"/>
      <c r="B564" s="118"/>
      <c r="C564" s="118"/>
      <c r="D564" s="118"/>
      <c r="E564" s="118"/>
      <c r="F564" s="118"/>
      <c r="G564" s="119"/>
    </row>
    <row r="565" ht="12.0" customHeight="1">
      <c r="A565" s="118"/>
      <c r="B565" s="118"/>
      <c r="C565" s="118"/>
      <c r="D565" s="118"/>
      <c r="E565" s="118"/>
      <c r="F565" s="118"/>
      <c r="G565" s="119"/>
    </row>
    <row r="566" ht="12.0" customHeight="1">
      <c r="A566" s="118"/>
      <c r="B566" s="118"/>
      <c r="C566" s="118"/>
      <c r="D566" s="118"/>
      <c r="E566" s="118"/>
      <c r="F566" s="118"/>
      <c r="G566" s="119"/>
    </row>
    <row r="567" ht="12.0" customHeight="1">
      <c r="A567" s="118"/>
      <c r="B567" s="118"/>
      <c r="C567" s="118"/>
      <c r="D567" s="118"/>
      <c r="E567" s="118"/>
      <c r="F567" s="118"/>
      <c r="G567" s="119"/>
    </row>
    <row r="568" ht="12.0" customHeight="1">
      <c r="A568" s="118"/>
      <c r="B568" s="118"/>
      <c r="C568" s="118"/>
      <c r="D568" s="118"/>
      <c r="E568" s="118"/>
      <c r="F568" s="118"/>
      <c r="G568" s="119"/>
    </row>
    <row r="569" ht="12.0" customHeight="1">
      <c r="A569" s="118"/>
      <c r="B569" s="118"/>
      <c r="C569" s="118"/>
      <c r="D569" s="118"/>
      <c r="E569" s="118"/>
      <c r="F569" s="118"/>
      <c r="G569" s="119"/>
    </row>
    <row r="570" ht="12.0" customHeight="1">
      <c r="A570" s="118"/>
      <c r="B570" s="118"/>
      <c r="C570" s="118"/>
      <c r="D570" s="118"/>
      <c r="E570" s="118"/>
      <c r="F570" s="118"/>
      <c r="G570" s="119"/>
    </row>
    <row r="571" ht="12.0" customHeight="1">
      <c r="A571" s="118"/>
      <c r="B571" s="118"/>
      <c r="C571" s="118"/>
      <c r="D571" s="118"/>
      <c r="E571" s="118"/>
      <c r="F571" s="118"/>
      <c r="G571" s="119"/>
    </row>
    <row r="572" ht="12.0" customHeight="1">
      <c r="A572" s="118"/>
      <c r="B572" s="118"/>
      <c r="C572" s="118"/>
      <c r="D572" s="118"/>
      <c r="E572" s="118"/>
      <c r="F572" s="118"/>
      <c r="G572" s="119"/>
    </row>
    <row r="573" ht="12.0" customHeight="1">
      <c r="A573" s="118"/>
      <c r="B573" s="118"/>
      <c r="C573" s="118"/>
      <c r="D573" s="118"/>
      <c r="E573" s="118"/>
      <c r="F573" s="118"/>
      <c r="G573" s="119"/>
    </row>
    <row r="574" ht="12.0" customHeight="1">
      <c r="A574" s="118"/>
      <c r="B574" s="118"/>
      <c r="C574" s="118"/>
      <c r="D574" s="118"/>
      <c r="E574" s="118"/>
      <c r="F574" s="118"/>
      <c r="G574" s="119"/>
    </row>
    <row r="575" ht="12.0" customHeight="1">
      <c r="A575" s="118"/>
      <c r="B575" s="118"/>
      <c r="C575" s="118"/>
      <c r="D575" s="118"/>
      <c r="E575" s="118"/>
      <c r="F575" s="118"/>
      <c r="G575" s="119"/>
    </row>
    <row r="576" ht="12.0" customHeight="1">
      <c r="A576" s="118"/>
      <c r="B576" s="118"/>
      <c r="C576" s="118"/>
      <c r="D576" s="118"/>
      <c r="E576" s="118"/>
      <c r="F576" s="118"/>
      <c r="G576" s="119"/>
    </row>
    <row r="577" ht="12.0" customHeight="1">
      <c r="A577" s="118"/>
      <c r="B577" s="118"/>
      <c r="C577" s="118"/>
      <c r="D577" s="118"/>
      <c r="E577" s="118"/>
      <c r="F577" s="118"/>
      <c r="G577" s="119"/>
    </row>
    <row r="578" ht="12.0" customHeight="1">
      <c r="A578" s="118"/>
      <c r="B578" s="118"/>
      <c r="C578" s="118"/>
      <c r="D578" s="118"/>
      <c r="E578" s="118"/>
      <c r="F578" s="118"/>
      <c r="G578" s="119"/>
    </row>
    <row r="579" ht="12.0" customHeight="1">
      <c r="A579" s="118"/>
      <c r="B579" s="118"/>
      <c r="C579" s="118"/>
      <c r="D579" s="118"/>
      <c r="E579" s="118"/>
      <c r="F579" s="118"/>
      <c r="G579" s="119"/>
    </row>
    <row r="580" ht="12.0" customHeight="1">
      <c r="A580" s="118"/>
      <c r="B580" s="118"/>
      <c r="C580" s="118"/>
      <c r="D580" s="118"/>
      <c r="E580" s="118"/>
      <c r="F580" s="118"/>
      <c r="G580" s="119"/>
    </row>
    <row r="581" ht="12.0" customHeight="1">
      <c r="A581" s="118"/>
      <c r="B581" s="118"/>
      <c r="C581" s="118"/>
      <c r="D581" s="118"/>
      <c r="E581" s="118"/>
      <c r="F581" s="118"/>
      <c r="G581" s="119"/>
    </row>
    <row r="582" ht="12.0" customHeight="1">
      <c r="A582" s="118"/>
      <c r="B582" s="118"/>
      <c r="C582" s="118"/>
      <c r="D582" s="118"/>
      <c r="E582" s="118"/>
      <c r="F582" s="118"/>
      <c r="G582" s="119"/>
    </row>
    <row r="583" ht="12.0" customHeight="1">
      <c r="A583" s="118"/>
      <c r="B583" s="118"/>
      <c r="C583" s="118"/>
      <c r="D583" s="118"/>
      <c r="E583" s="118"/>
      <c r="F583" s="118"/>
      <c r="G583" s="119"/>
    </row>
    <row r="584" ht="12.0" customHeight="1">
      <c r="A584" s="118"/>
      <c r="B584" s="118"/>
      <c r="C584" s="118"/>
      <c r="D584" s="118"/>
      <c r="E584" s="118"/>
      <c r="F584" s="118"/>
      <c r="G584" s="119"/>
    </row>
    <row r="585" ht="12.0" customHeight="1">
      <c r="A585" s="118"/>
      <c r="B585" s="118"/>
      <c r="C585" s="118"/>
      <c r="D585" s="118"/>
      <c r="E585" s="118"/>
      <c r="F585" s="118"/>
      <c r="G585" s="119"/>
    </row>
    <row r="586" ht="12.0" customHeight="1">
      <c r="A586" s="118"/>
      <c r="B586" s="118"/>
      <c r="C586" s="118"/>
      <c r="D586" s="118"/>
      <c r="E586" s="118"/>
      <c r="F586" s="118"/>
      <c r="G586" s="119"/>
    </row>
    <row r="587" ht="12.0" customHeight="1">
      <c r="A587" s="118"/>
      <c r="B587" s="118"/>
      <c r="C587" s="118"/>
      <c r="D587" s="118"/>
      <c r="E587" s="118"/>
      <c r="F587" s="118"/>
      <c r="G587" s="119"/>
    </row>
    <row r="588" ht="12.0" customHeight="1">
      <c r="A588" s="118"/>
      <c r="B588" s="118"/>
      <c r="C588" s="118"/>
      <c r="D588" s="118"/>
      <c r="E588" s="118"/>
      <c r="F588" s="118"/>
      <c r="G588" s="119"/>
    </row>
    <row r="589" ht="12.0" customHeight="1">
      <c r="A589" s="118"/>
      <c r="B589" s="118"/>
      <c r="C589" s="118"/>
      <c r="D589" s="118"/>
      <c r="E589" s="118"/>
      <c r="F589" s="118"/>
      <c r="G589" s="119"/>
    </row>
    <row r="590" ht="12.0" customHeight="1">
      <c r="A590" s="118"/>
      <c r="B590" s="118"/>
      <c r="C590" s="118"/>
      <c r="D590" s="118"/>
      <c r="E590" s="118"/>
      <c r="F590" s="118"/>
      <c r="G590" s="119"/>
    </row>
    <row r="591" ht="12.0" customHeight="1">
      <c r="A591" s="118"/>
      <c r="B591" s="118"/>
      <c r="C591" s="118"/>
      <c r="D591" s="118"/>
      <c r="E591" s="118"/>
      <c r="F591" s="118"/>
      <c r="G591" s="119"/>
    </row>
    <row r="592" ht="12.0" customHeight="1">
      <c r="A592" s="118"/>
      <c r="B592" s="118"/>
      <c r="C592" s="118"/>
      <c r="D592" s="118"/>
      <c r="E592" s="118"/>
      <c r="F592" s="118"/>
      <c r="G592" s="119"/>
    </row>
    <row r="593" ht="12.0" customHeight="1">
      <c r="A593" s="118"/>
      <c r="B593" s="118"/>
      <c r="C593" s="118"/>
      <c r="D593" s="118"/>
      <c r="E593" s="118"/>
      <c r="F593" s="118"/>
      <c r="G593" s="119"/>
    </row>
    <row r="594" ht="12.0" customHeight="1">
      <c r="A594" s="118"/>
      <c r="B594" s="118"/>
      <c r="C594" s="118"/>
      <c r="D594" s="118"/>
      <c r="E594" s="118"/>
      <c r="F594" s="118"/>
      <c r="G594" s="119"/>
    </row>
    <row r="595" ht="12.0" customHeight="1">
      <c r="A595" s="118"/>
      <c r="B595" s="118"/>
      <c r="C595" s="118"/>
      <c r="D595" s="118"/>
      <c r="E595" s="118"/>
      <c r="F595" s="118"/>
      <c r="G595" s="119"/>
    </row>
    <row r="596" ht="12.0" customHeight="1">
      <c r="A596" s="118"/>
      <c r="B596" s="118"/>
      <c r="C596" s="118"/>
      <c r="D596" s="118"/>
      <c r="E596" s="118"/>
      <c r="F596" s="118"/>
      <c r="G596" s="119"/>
    </row>
    <row r="597" ht="12.0" customHeight="1">
      <c r="A597" s="118"/>
      <c r="B597" s="118"/>
      <c r="C597" s="118"/>
      <c r="D597" s="118"/>
      <c r="E597" s="118"/>
      <c r="F597" s="118"/>
      <c r="G597" s="119"/>
    </row>
    <row r="598" ht="12.0" customHeight="1">
      <c r="A598" s="118"/>
      <c r="B598" s="118"/>
      <c r="C598" s="118"/>
      <c r="D598" s="118"/>
      <c r="E598" s="118"/>
      <c r="F598" s="118"/>
      <c r="G598" s="119"/>
    </row>
    <row r="599" ht="12.0" customHeight="1">
      <c r="A599" s="118"/>
      <c r="B599" s="118"/>
      <c r="C599" s="118"/>
      <c r="D599" s="118"/>
      <c r="E599" s="118"/>
      <c r="F599" s="118"/>
      <c r="G599" s="119"/>
    </row>
    <row r="600" ht="12.0" customHeight="1">
      <c r="A600" s="118"/>
      <c r="B600" s="118"/>
      <c r="C600" s="118"/>
      <c r="D600" s="118"/>
      <c r="E600" s="118"/>
      <c r="F600" s="118"/>
      <c r="G600" s="119"/>
    </row>
    <row r="601" ht="12.0" customHeight="1">
      <c r="A601" s="118"/>
      <c r="B601" s="118"/>
      <c r="C601" s="118"/>
      <c r="D601" s="118"/>
      <c r="E601" s="118"/>
      <c r="F601" s="118"/>
      <c r="G601" s="119"/>
    </row>
    <row r="602" ht="12.0" customHeight="1">
      <c r="A602" s="118"/>
      <c r="B602" s="118"/>
      <c r="C602" s="118"/>
      <c r="D602" s="118"/>
      <c r="E602" s="118"/>
      <c r="F602" s="118"/>
      <c r="G602" s="119"/>
    </row>
    <row r="603" ht="12.0" customHeight="1">
      <c r="A603" s="118"/>
      <c r="B603" s="118"/>
      <c r="C603" s="118"/>
      <c r="D603" s="118"/>
      <c r="E603" s="118"/>
      <c r="F603" s="118"/>
      <c r="G603" s="119"/>
    </row>
    <row r="604" ht="12.0" customHeight="1">
      <c r="A604" s="118"/>
      <c r="B604" s="118"/>
      <c r="C604" s="118"/>
      <c r="D604" s="118"/>
      <c r="E604" s="118"/>
      <c r="F604" s="118"/>
      <c r="G604" s="119"/>
    </row>
    <row r="605" ht="12.0" customHeight="1">
      <c r="A605" s="118"/>
      <c r="B605" s="118"/>
      <c r="C605" s="118"/>
      <c r="D605" s="118"/>
      <c r="E605" s="118"/>
      <c r="F605" s="118"/>
      <c r="G605" s="119"/>
    </row>
    <row r="606" ht="12.0" customHeight="1">
      <c r="A606" s="118"/>
      <c r="B606" s="118"/>
      <c r="C606" s="118"/>
      <c r="D606" s="118"/>
      <c r="E606" s="118"/>
      <c r="F606" s="118"/>
      <c r="G606" s="119"/>
    </row>
    <row r="607" ht="12.0" customHeight="1">
      <c r="A607" s="118"/>
      <c r="B607" s="118"/>
      <c r="C607" s="118"/>
      <c r="D607" s="118"/>
      <c r="E607" s="118"/>
      <c r="F607" s="118"/>
      <c r="G607" s="119"/>
    </row>
    <row r="608" ht="12.0" customHeight="1">
      <c r="A608" s="118"/>
      <c r="B608" s="118"/>
      <c r="C608" s="118"/>
      <c r="D608" s="118"/>
      <c r="E608" s="118"/>
      <c r="F608" s="118"/>
      <c r="G608" s="119"/>
    </row>
    <row r="609" ht="12.0" customHeight="1">
      <c r="A609" s="118"/>
      <c r="B609" s="118"/>
      <c r="C609" s="118"/>
      <c r="D609" s="118"/>
      <c r="E609" s="118"/>
      <c r="F609" s="118"/>
      <c r="G609" s="119"/>
    </row>
    <row r="610" ht="12.0" customHeight="1">
      <c r="A610" s="118"/>
      <c r="B610" s="118"/>
      <c r="C610" s="118"/>
      <c r="D610" s="118"/>
      <c r="E610" s="118"/>
      <c r="F610" s="118"/>
      <c r="G610" s="119"/>
    </row>
    <row r="611" ht="12.0" customHeight="1">
      <c r="A611" s="118"/>
      <c r="B611" s="118"/>
      <c r="C611" s="118"/>
      <c r="D611" s="118"/>
      <c r="E611" s="118"/>
      <c r="F611" s="118"/>
      <c r="G611" s="119"/>
    </row>
    <row r="612" ht="12.0" customHeight="1">
      <c r="A612" s="118"/>
      <c r="B612" s="118"/>
      <c r="C612" s="118"/>
      <c r="D612" s="118"/>
      <c r="E612" s="118"/>
      <c r="F612" s="118"/>
      <c r="G612" s="119"/>
    </row>
    <row r="613" ht="12.0" customHeight="1">
      <c r="A613" s="118"/>
      <c r="B613" s="118"/>
      <c r="C613" s="118"/>
      <c r="D613" s="118"/>
      <c r="E613" s="118"/>
      <c r="F613" s="118"/>
      <c r="G613" s="119"/>
    </row>
    <row r="614" ht="12.0" customHeight="1">
      <c r="A614" s="118"/>
      <c r="B614" s="118"/>
      <c r="C614" s="118"/>
      <c r="D614" s="118"/>
      <c r="E614" s="118"/>
      <c r="F614" s="118"/>
      <c r="G614" s="119"/>
    </row>
    <row r="615" ht="12.0" customHeight="1">
      <c r="A615" s="118"/>
      <c r="B615" s="118"/>
      <c r="C615" s="118"/>
      <c r="D615" s="118"/>
      <c r="E615" s="118"/>
      <c r="F615" s="118"/>
      <c r="G615" s="119"/>
    </row>
    <row r="616" ht="12.0" customHeight="1">
      <c r="A616" s="118"/>
      <c r="B616" s="118"/>
      <c r="C616" s="118"/>
      <c r="D616" s="118"/>
      <c r="E616" s="118"/>
      <c r="F616" s="118"/>
      <c r="G616" s="119"/>
    </row>
    <row r="617" ht="12.0" customHeight="1">
      <c r="A617" s="118"/>
      <c r="B617" s="118"/>
      <c r="C617" s="118"/>
      <c r="D617" s="118"/>
      <c r="E617" s="118"/>
      <c r="F617" s="118"/>
      <c r="G617" s="119"/>
    </row>
    <row r="618" ht="12.0" customHeight="1">
      <c r="A618" s="118"/>
      <c r="B618" s="118"/>
      <c r="C618" s="118"/>
      <c r="D618" s="118"/>
      <c r="E618" s="118"/>
      <c r="F618" s="118"/>
      <c r="G618" s="119"/>
    </row>
    <row r="619" ht="12.0" customHeight="1">
      <c r="A619" s="118"/>
      <c r="B619" s="118"/>
      <c r="C619" s="118"/>
      <c r="D619" s="118"/>
      <c r="E619" s="118"/>
      <c r="F619" s="118"/>
      <c r="G619" s="119"/>
    </row>
    <row r="620" ht="12.0" customHeight="1">
      <c r="A620" s="118"/>
      <c r="B620" s="118"/>
      <c r="C620" s="118"/>
      <c r="D620" s="118"/>
      <c r="E620" s="118"/>
      <c r="F620" s="118"/>
      <c r="G620" s="119"/>
    </row>
    <row r="621" ht="12.0" customHeight="1">
      <c r="A621" s="118"/>
      <c r="B621" s="118"/>
      <c r="C621" s="118"/>
      <c r="D621" s="118"/>
      <c r="E621" s="118"/>
      <c r="F621" s="118"/>
      <c r="G621" s="119"/>
    </row>
    <row r="622" ht="12.0" customHeight="1">
      <c r="A622" s="118"/>
      <c r="B622" s="118"/>
      <c r="C622" s="118"/>
      <c r="D622" s="118"/>
      <c r="E622" s="118"/>
      <c r="F622" s="118"/>
      <c r="G622" s="119"/>
    </row>
    <row r="623" ht="12.0" customHeight="1">
      <c r="A623" s="118"/>
      <c r="B623" s="118"/>
      <c r="C623" s="118"/>
      <c r="D623" s="118"/>
      <c r="E623" s="118"/>
      <c r="F623" s="118"/>
      <c r="G623" s="119"/>
    </row>
    <row r="624" ht="12.0" customHeight="1">
      <c r="A624" s="118"/>
      <c r="B624" s="118"/>
      <c r="C624" s="118"/>
      <c r="D624" s="118"/>
      <c r="E624" s="118"/>
      <c r="F624" s="118"/>
      <c r="G624" s="119"/>
    </row>
    <row r="625" ht="12.0" customHeight="1">
      <c r="A625" s="118"/>
      <c r="B625" s="118"/>
      <c r="C625" s="118"/>
      <c r="D625" s="118"/>
      <c r="E625" s="118"/>
      <c r="F625" s="118"/>
      <c r="G625" s="119"/>
    </row>
    <row r="626" ht="12.0" customHeight="1">
      <c r="A626" s="118"/>
      <c r="B626" s="118"/>
      <c r="C626" s="118"/>
      <c r="D626" s="118"/>
      <c r="E626" s="118"/>
      <c r="F626" s="118"/>
      <c r="G626" s="119"/>
    </row>
    <row r="627" ht="12.0" customHeight="1">
      <c r="A627" s="118"/>
      <c r="B627" s="118"/>
      <c r="C627" s="118"/>
      <c r="D627" s="118"/>
      <c r="E627" s="118"/>
      <c r="F627" s="118"/>
      <c r="G627" s="119"/>
    </row>
    <row r="628" ht="12.0" customHeight="1">
      <c r="A628" s="118"/>
      <c r="B628" s="118"/>
      <c r="C628" s="118"/>
      <c r="D628" s="118"/>
      <c r="E628" s="118"/>
      <c r="F628" s="118"/>
      <c r="G628" s="119"/>
    </row>
    <row r="629" ht="12.0" customHeight="1">
      <c r="A629" s="118"/>
      <c r="B629" s="118"/>
      <c r="C629" s="118"/>
      <c r="D629" s="118"/>
      <c r="E629" s="118"/>
      <c r="F629" s="118"/>
      <c r="G629" s="119"/>
    </row>
    <row r="630" ht="12.0" customHeight="1">
      <c r="A630" s="118"/>
      <c r="B630" s="118"/>
      <c r="C630" s="118"/>
      <c r="D630" s="118"/>
      <c r="E630" s="118"/>
      <c r="F630" s="118"/>
      <c r="G630" s="119"/>
    </row>
    <row r="631" ht="12.0" customHeight="1">
      <c r="A631" s="118"/>
      <c r="B631" s="118"/>
      <c r="C631" s="118"/>
      <c r="D631" s="118"/>
      <c r="E631" s="118"/>
      <c r="F631" s="118"/>
      <c r="G631" s="119"/>
    </row>
    <row r="632" ht="12.0" customHeight="1">
      <c r="A632" s="118"/>
      <c r="B632" s="118"/>
      <c r="C632" s="118"/>
      <c r="D632" s="118"/>
      <c r="E632" s="118"/>
      <c r="F632" s="118"/>
      <c r="G632" s="119"/>
    </row>
    <row r="633" ht="12.0" customHeight="1">
      <c r="A633" s="118"/>
      <c r="B633" s="118"/>
      <c r="C633" s="118"/>
      <c r="D633" s="118"/>
      <c r="E633" s="118"/>
      <c r="F633" s="118"/>
      <c r="G633" s="119"/>
    </row>
    <row r="634" ht="12.0" customHeight="1">
      <c r="A634" s="118"/>
      <c r="B634" s="118"/>
      <c r="C634" s="118"/>
      <c r="D634" s="118"/>
      <c r="E634" s="118"/>
      <c r="F634" s="118"/>
      <c r="G634" s="119"/>
    </row>
    <row r="635" ht="12.0" customHeight="1">
      <c r="A635" s="118"/>
      <c r="B635" s="118"/>
      <c r="C635" s="118"/>
      <c r="D635" s="118"/>
      <c r="E635" s="118"/>
      <c r="F635" s="118"/>
      <c r="G635" s="119"/>
    </row>
    <row r="636" ht="12.0" customHeight="1">
      <c r="A636" s="118"/>
      <c r="B636" s="118"/>
      <c r="C636" s="118"/>
      <c r="D636" s="118"/>
      <c r="E636" s="118"/>
      <c r="F636" s="118"/>
      <c r="G636" s="119"/>
    </row>
    <row r="637" ht="12.0" customHeight="1">
      <c r="A637" s="118"/>
      <c r="B637" s="118"/>
      <c r="C637" s="118"/>
      <c r="D637" s="118"/>
      <c r="E637" s="118"/>
      <c r="F637" s="118"/>
      <c r="G637" s="119"/>
    </row>
    <row r="638" ht="12.0" customHeight="1">
      <c r="A638" s="118"/>
      <c r="B638" s="118"/>
      <c r="C638" s="118"/>
      <c r="D638" s="118"/>
      <c r="E638" s="118"/>
      <c r="F638" s="118"/>
      <c r="G638" s="119"/>
    </row>
    <row r="639" ht="12.0" customHeight="1">
      <c r="A639" s="118"/>
      <c r="B639" s="118"/>
      <c r="C639" s="118"/>
      <c r="D639" s="118"/>
      <c r="E639" s="118"/>
      <c r="F639" s="118"/>
      <c r="G639" s="119"/>
    </row>
    <row r="640" ht="12.0" customHeight="1">
      <c r="A640" s="118"/>
      <c r="B640" s="118"/>
      <c r="C640" s="118"/>
      <c r="D640" s="118"/>
      <c r="E640" s="118"/>
      <c r="F640" s="118"/>
      <c r="G640" s="119"/>
    </row>
    <row r="641" ht="12.0" customHeight="1">
      <c r="A641" s="118"/>
      <c r="B641" s="118"/>
      <c r="C641" s="118"/>
      <c r="D641" s="118"/>
      <c r="E641" s="118"/>
      <c r="F641" s="118"/>
      <c r="G641" s="119"/>
    </row>
    <row r="642" ht="12.0" customHeight="1">
      <c r="A642" s="118"/>
      <c r="B642" s="118"/>
      <c r="C642" s="118"/>
      <c r="D642" s="118"/>
      <c r="E642" s="118"/>
      <c r="F642" s="118"/>
      <c r="G642" s="119"/>
    </row>
    <row r="643" ht="12.0" customHeight="1">
      <c r="A643" s="118"/>
      <c r="B643" s="118"/>
      <c r="C643" s="118"/>
      <c r="D643" s="118"/>
      <c r="E643" s="118"/>
      <c r="F643" s="118"/>
      <c r="G643" s="119"/>
    </row>
    <row r="644" ht="12.0" customHeight="1">
      <c r="A644" s="118"/>
      <c r="B644" s="118"/>
      <c r="C644" s="118"/>
      <c r="D644" s="118"/>
      <c r="E644" s="118"/>
      <c r="F644" s="118"/>
      <c r="G644" s="119"/>
    </row>
    <row r="645" ht="12.0" customHeight="1">
      <c r="A645" s="118"/>
      <c r="B645" s="118"/>
      <c r="C645" s="118"/>
      <c r="D645" s="118"/>
      <c r="E645" s="118"/>
      <c r="F645" s="118"/>
      <c r="G645" s="119"/>
    </row>
    <row r="646" ht="12.0" customHeight="1">
      <c r="A646" s="118"/>
      <c r="B646" s="118"/>
      <c r="C646" s="118"/>
      <c r="D646" s="118"/>
      <c r="E646" s="118"/>
      <c r="F646" s="118"/>
      <c r="G646" s="119"/>
    </row>
    <row r="647" ht="12.0" customHeight="1">
      <c r="A647" s="118"/>
      <c r="B647" s="118"/>
      <c r="C647" s="118"/>
      <c r="D647" s="118"/>
      <c r="E647" s="118"/>
      <c r="F647" s="118"/>
      <c r="G647" s="119"/>
    </row>
    <row r="648" ht="12.0" customHeight="1">
      <c r="A648" s="118"/>
      <c r="B648" s="118"/>
      <c r="C648" s="118"/>
      <c r="D648" s="118"/>
      <c r="E648" s="118"/>
      <c r="F648" s="118"/>
      <c r="G648" s="119"/>
    </row>
    <row r="649" ht="12.0" customHeight="1">
      <c r="A649" s="118"/>
      <c r="B649" s="118"/>
      <c r="C649" s="118"/>
      <c r="D649" s="118"/>
      <c r="E649" s="118"/>
      <c r="F649" s="118"/>
      <c r="G649" s="119"/>
    </row>
    <row r="650" ht="12.0" customHeight="1">
      <c r="A650" s="118"/>
      <c r="B650" s="118"/>
      <c r="C650" s="118"/>
      <c r="D650" s="118"/>
      <c r="E650" s="118"/>
      <c r="F650" s="118"/>
      <c r="G650" s="119"/>
    </row>
    <row r="651" ht="12.0" customHeight="1">
      <c r="A651" s="118"/>
      <c r="B651" s="118"/>
      <c r="C651" s="118"/>
      <c r="D651" s="118"/>
      <c r="E651" s="118"/>
      <c r="F651" s="118"/>
      <c r="G651" s="119"/>
    </row>
    <row r="652" ht="12.0" customHeight="1">
      <c r="A652" s="118"/>
      <c r="B652" s="118"/>
      <c r="C652" s="118"/>
      <c r="D652" s="118"/>
      <c r="E652" s="118"/>
      <c r="F652" s="118"/>
      <c r="G652" s="119"/>
    </row>
    <row r="653" ht="12.0" customHeight="1">
      <c r="A653" s="118"/>
      <c r="B653" s="118"/>
      <c r="C653" s="118"/>
      <c r="D653" s="118"/>
      <c r="E653" s="118"/>
      <c r="F653" s="118"/>
      <c r="G653" s="119"/>
    </row>
    <row r="654" ht="12.0" customHeight="1">
      <c r="A654" s="118"/>
      <c r="B654" s="118"/>
      <c r="C654" s="118"/>
      <c r="D654" s="118"/>
      <c r="E654" s="118"/>
      <c r="F654" s="118"/>
      <c r="G654" s="119"/>
    </row>
    <row r="655" ht="12.0" customHeight="1">
      <c r="A655" s="118"/>
      <c r="B655" s="118"/>
      <c r="C655" s="118"/>
      <c r="D655" s="118"/>
      <c r="E655" s="118"/>
      <c r="F655" s="118"/>
      <c r="G655" s="119"/>
    </row>
    <row r="656" ht="12.0" customHeight="1">
      <c r="A656" s="118"/>
      <c r="B656" s="118"/>
      <c r="C656" s="118"/>
      <c r="D656" s="118"/>
      <c r="E656" s="118"/>
      <c r="F656" s="118"/>
      <c r="G656" s="119"/>
    </row>
    <row r="657" ht="12.0" customHeight="1">
      <c r="A657" s="118"/>
      <c r="B657" s="118"/>
      <c r="C657" s="118"/>
      <c r="D657" s="118"/>
      <c r="E657" s="118"/>
      <c r="F657" s="118"/>
      <c r="G657" s="119"/>
    </row>
    <row r="658" ht="12.0" customHeight="1">
      <c r="A658" s="118"/>
      <c r="B658" s="118"/>
      <c r="C658" s="118"/>
      <c r="D658" s="118"/>
      <c r="E658" s="118"/>
      <c r="F658" s="118"/>
      <c r="G658" s="119"/>
    </row>
    <row r="659" ht="12.0" customHeight="1">
      <c r="A659" s="118"/>
      <c r="B659" s="118"/>
      <c r="C659" s="118"/>
      <c r="D659" s="118"/>
      <c r="E659" s="118"/>
      <c r="F659" s="118"/>
      <c r="G659" s="119"/>
    </row>
    <row r="660" ht="12.0" customHeight="1">
      <c r="A660" s="118"/>
      <c r="B660" s="118"/>
      <c r="C660" s="118"/>
      <c r="D660" s="118"/>
      <c r="E660" s="118"/>
      <c r="F660" s="118"/>
      <c r="G660" s="119"/>
    </row>
    <row r="661" ht="12.0" customHeight="1">
      <c r="A661" s="118"/>
      <c r="B661" s="118"/>
      <c r="C661" s="118"/>
      <c r="D661" s="118"/>
      <c r="E661" s="118"/>
      <c r="F661" s="118"/>
      <c r="G661" s="119"/>
    </row>
    <row r="662" ht="12.0" customHeight="1">
      <c r="A662" s="118"/>
      <c r="B662" s="118"/>
      <c r="C662" s="118"/>
      <c r="D662" s="118"/>
      <c r="E662" s="118"/>
      <c r="F662" s="118"/>
      <c r="G662" s="119"/>
    </row>
    <row r="663" ht="12.0" customHeight="1">
      <c r="A663" s="118"/>
      <c r="B663" s="118"/>
      <c r="C663" s="118"/>
      <c r="D663" s="118"/>
      <c r="E663" s="118"/>
      <c r="F663" s="118"/>
      <c r="G663" s="119"/>
    </row>
    <row r="664" ht="12.0" customHeight="1">
      <c r="A664" s="118"/>
      <c r="B664" s="118"/>
      <c r="C664" s="118"/>
      <c r="D664" s="118"/>
      <c r="E664" s="118"/>
      <c r="F664" s="118"/>
      <c r="G664" s="119"/>
    </row>
    <row r="665" ht="12.0" customHeight="1">
      <c r="A665" s="118"/>
      <c r="B665" s="118"/>
      <c r="C665" s="118"/>
      <c r="D665" s="118"/>
      <c r="E665" s="118"/>
      <c r="F665" s="118"/>
      <c r="G665" s="119"/>
    </row>
    <row r="666" ht="12.0" customHeight="1">
      <c r="A666" s="118"/>
      <c r="B666" s="118"/>
      <c r="C666" s="118"/>
      <c r="D666" s="118"/>
      <c r="E666" s="118"/>
      <c r="F666" s="118"/>
      <c r="G666" s="119"/>
    </row>
    <row r="667" ht="12.0" customHeight="1">
      <c r="A667" s="118"/>
      <c r="B667" s="118"/>
      <c r="C667" s="118"/>
      <c r="D667" s="118"/>
      <c r="E667" s="118"/>
      <c r="F667" s="118"/>
      <c r="G667" s="119"/>
    </row>
    <row r="668" ht="12.0" customHeight="1">
      <c r="A668" s="118"/>
      <c r="B668" s="118"/>
      <c r="C668" s="118"/>
      <c r="D668" s="118"/>
      <c r="E668" s="118"/>
      <c r="F668" s="118"/>
      <c r="G668" s="119"/>
    </row>
    <row r="669" ht="12.0" customHeight="1">
      <c r="A669" s="118"/>
      <c r="B669" s="118"/>
      <c r="C669" s="118"/>
      <c r="D669" s="118"/>
      <c r="E669" s="118"/>
      <c r="F669" s="118"/>
      <c r="G669" s="119"/>
    </row>
    <row r="670" ht="12.0" customHeight="1">
      <c r="A670" s="118"/>
      <c r="B670" s="118"/>
      <c r="C670" s="118"/>
      <c r="D670" s="118"/>
      <c r="E670" s="118"/>
      <c r="F670" s="118"/>
      <c r="G670" s="119"/>
    </row>
    <row r="671" ht="12.0" customHeight="1">
      <c r="A671" s="118"/>
      <c r="B671" s="118"/>
      <c r="C671" s="118"/>
      <c r="D671" s="118"/>
      <c r="E671" s="118"/>
      <c r="F671" s="118"/>
      <c r="G671" s="119"/>
    </row>
    <row r="672" ht="12.0" customHeight="1">
      <c r="A672" s="118"/>
      <c r="B672" s="118"/>
      <c r="C672" s="118"/>
      <c r="D672" s="118"/>
      <c r="E672" s="118"/>
      <c r="F672" s="118"/>
      <c r="G672" s="119"/>
    </row>
    <row r="673" ht="12.0" customHeight="1">
      <c r="A673" s="118"/>
      <c r="B673" s="118"/>
      <c r="C673" s="118"/>
      <c r="D673" s="118"/>
      <c r="E673" s="118"/>
      <c r="F673" s="118"/>
      <c r="G673" s="119"/>
    </row>
    <row r="674" ht="12.0" customHeight="1">
      <c r="A674" s="118"/>
      <c r="B674" s="118"/>
      <c r="C674" s="118"/>
      <c r="D674" s="118"/>
      <c r="E674" s="118"/>
      <c r="F674" s="118"/>
      <c r="G674" s="119"/>
    </row>
    <row r="675" ht="12.0" customHeight="1">
      <c r="A675" s="118"/>
      <c r="B675" s="118"/>
      <c r="C675" s="118"/>
      <c r="D675" s="118"/>
      <c r="E675" s="118"/>
      <c r="F675" s="118"/>
      <c r="G675" s="119"/>
    </row>
    <row r="676" ht="12.0" customHeight="1">
      <c r="A676" s="118"/>
      <c r="B676" s="118"/>
      <c r="C676" s="118"/>
      <c r="D676" s="118"/>
      <c r="E676" s="118"/>
      <c r="F676" s="118"/>
      <c r="G676" s="119"/>
    </row>
    <row r="677" ht="12.0" customHeight="1">
      <c r="A677" s="118"/>
      <c r="B677" s="118"/>
      <c r="C677" s="118"/>
      <c r="D677" s="118"/>
      <c r="E677" s="118"/>
      <c r="F677" s="118"/>
      <c r="G677" s="119"/>
    </row>
    <row r="678" ht="12.0" customHeight="1">
      <c r="A678" s="118"/>
      <c r="B678" s="118"/>
      <c r="C678" s="118"/>
      <c r="D678" s="118"/>
      <c r="E678" s="118"/>
      <c r="F678" s="118"/>
      <c r="G678" s="119"/>
    </row>
    <row r="679" ht="12.0" customHeight="1">
      <c r="A679" s="118"/>
      <c r="B679" s="118"/>
      <c r="C679" s="118"/>
      <c r="D679" s="118"/>
      <c r="E679" s="118"/>
      <c r="F679" s="118"/>
      <c r="G679" s="119"/>
    </row>
    <row r="680" ht="12.0" customHeight="1">
      <c r="A680" s="118"/>
      <c r="B680" s="118"/>
      <c r="C680" s="118"/>
      <c r="D680" s="118"/>
      <c r="E680" s="118"/>
      <c r="F680" s="118"/>
      <c r="G680" s="119"/>
    </row>
    <row r="681" ht="12.0" customHeight="1">
      <c r="A681" s="118"/>
      <c r="B681" s="118"/>
      <c r="C681" s="118"/>
      <c r="D681" s="118"/>
      <c r="E681" s="118"/>
      <c r="F681" s="118"/>
      <c r="G681" s="119"/>
    </row>
    <row r="682" ht="12.0" customHeight="1">
      <c r="A682" s="118"/>
      <c r="B682" s="118"/>
      <c r="C682" s="118"/>
      <c r="D682" s="118"/>
      <c r="E682" s="118"/>
      <c r="F682" s="118"/>
      <c r="G682" s="119"/>
    </row>
    <row r="683" ht="12.0" customHeight="1">
      <c r="A683" s="118"/>
      <c r="B683" s="118"/>
      <c r="C683" s="118"/>
      <c r="D683" s="118"/>
      <c r="E683" s="118"/>
      <c r="F683" s="118"/>
      <c r="G683" s="119"/>
    </row>
    <row r="684" ht="12.0" customHeight="1">
      <c r="A684" s="118"/>
      <c r="B684" s="118"/>
      <c r="C684" s="118"/>
      <c r="D684" s="118"/>
      <c r="E684" s="118"/>
      <c r="F684" s="118"/>
      <c r="G684" s="119"/>
    </row>
    <row r="685" ht="12.0" customHeight="1">
      <c r="A685" s="118"/>
      <c r="B685" s="118"/>
      <c r="C685" s="118"/>
      <c r="D685" s="118"/>
      <c r="E685" s="118"/>
      <c r="F685" s="118"/>
      <c r="G685" s="119"/>
    </row>
    <row r="686" ht="12.0" customHeight="1">
      <c r="A686" s="118"/>
      <c r="B686" s="118"/>
      <c r="C686" s="118"/>
      <c r="D686" s="118"/>
      <c r="E686" s="118"/>
      <c r="F686" s="118"/>
      <c r="G686" s="119"/>
    </row>
    <row r="687" ht="12.0" customHeight="1">
      <c r="A687" s="118"/>
      <c r="B687" s="118"/>
      <c r="C687" s="118"/>
      <c r="D687" s="118"/>
      <c r="E687" s="118"/>
      <c r="F687" s="118"/>
      <c r="G687" s="119"/>
    </row>
    <row r="688" ht="12.0" customHeight="1">
      <c r="A688" s="118"/>
      <c r="B688" s="118"/>
      <c r="C688" s="118"/>
      <c r="D688" s="118"/>
      <c r="E688" s="118"/>
      <c r="F688" s="118"/>
      <c r="G688" s="119"/>
    </row>
    <row r="689" ht="12.0" customHeight="1">
      <c r="A689" s="118"/>
      <c r="B689" s="118"/>
      <c r="C689" s="118"/>
      <c r="D689" s="118"/>
      <c r="E689" s="118"/>
      <c r="F689" s="118"/>
      <c r="G689" s="119"/>
    </row>
    <row r="690" ht="12.0" customHeight="1">
      <c r="A690" s="118"/>
      <c r="B690" s="118"/>
      <c r="C690" s="118"/>
      <c r="D690" s="118"/>
      <c r="E690" s="118"/>
      <c r="F690" s="118"/>
      <c r="G690" s="119"/>
    </row>
    <row r="691" ht="12.0" customHeight="1">
      <c r="A691" s="118"/>
      <c r="B691" s="118"/>
      <c r="C691" s="118"/>
      <c r="D691" s="118"/>
      <c r="E691" s="118"/>
      <c r="F691" s="118"/>
      <c r="G691" s="119"/>
    </row>
    <row r="692" ht="12.0" customHeight="1">
      <c r="A692" s="118"/>
      <c r="B692" s="118"/>
      <c r="C692" s="118"/>
      <c r="D692" s="118"/>
      <c r="E692" s="118"/>
      <c r="F692" s="118"/>
      <c r="G692" s="119"/>
    </row>
    <row r="693" ht="12.0" customHeight="1">
      <c r="A693" s="118"/>
      <c r="B693" s="118"/>
      <c r="C693" s="118"/>
      <c r="D693" s="118"/>
      <c r="E693" s="118"/>
      <c r="F693" s="118"/>
      <c r="G693" s="119"/>
    </row>
    <row r="694" ht="12.0" customHeight="1">
      <c r="A694" s="118"/>
      <c r="B694" s="118"/>
      <c r="C694" s="118"/>
      <c r="D694" s="118"/>
      <c r="E694" s="118"/>
      <c r="F694" s="118"/>
      <c r="G694" s="119"/>
    </row>
    <row r="695" ht="12.0" customHeight="1">
      <c r="A695" s="118"/>
      <c r="B695" s="118"/>
      <c r="C695" s="118"/>
      <c r="D695" s="118"/>
      <c r="E695" s="118"/>
      <c r="F695" s="118"/>
      <c r="G695" s="119"/>
    </row>
    <row r="696" ht="12.0" customHeight="1">
      <c r="A696" s="118"/>
      <c r="B696" s="118"/>
      <c r="C696" s="118"/>
      <c r="D696" s="118"/>
      <c r="E696" s="118"/>
      <c r="F696" s="118"/>
      <c r="G696" s="119"/>
    </row>
    <row r="697" ht="12.0" customHeight="1">
      <c r="A697" s="118"/>
      <c r="B697" s="118"/>
      <c r="C697" s="118"/>
      <c r="D697" s="118"/>
      <c r="E697" s="118"/>
      <c r="F697" s="118"/>
      <c r="G697" s="119"/>
    </row>
    <row r="698" ht="12.0" customHeight="1">
      <c r="A698" s="118"/>
      <c r="B698" s="118"/>
      <c r="C698" s="118"/>
      <c r="D698" s="118"/>
      <c r="E698" s="118"/>
      <c r="F698" s="118"/>
      <c r="G698" s="119"/>
    </row>
    <row r="699" ht="12.0" customHeight="1">
      <c r="A699" s="118"/>
      <c r="B699" s="118"/>
      <c r="C699" s="118"/>
      <c r="D699" s="118"/>
      <c r="E699" s="118"/>
      <c r="F699" s="118"/>
      <c r="G699" s="119"/>
    </row>
    <row r="700" ht="12.0" customHeight="1">
      <c r="A700" s="118"/>
      <c r="B700" s="118"/>
      <c r="C700" s="118"/>
      <c r="D700" s="118"/>
      <c r="E700" s="118"/>
      <c r="F700" s="118"/>
      <c r="G700" s="119"/>
    </row>
    <row r="701" ht="12.0" customHeight="1">
      <c r="A701" s="118"/>
      <c r="B701" s="118"/>
      <c r="C701" s="118"/>
      <c r="D701" s="118"/>
      <c r="E701" s="118"/>
      <c r="F701" s="118"/>
      <c r="G701" s="119"/>
    </row>
    <row r="702" ht="12.0" customHeight="1">
      <c r="A702" s="118"/>
      <c r="B702" s="118"/>
      <c r="C702" s="118"/>
      <c r="D702" s="118"/>
      <c r="E702" s="118"/>
      <c r="F702" s="118"/>
      <c r="G702" s="119"/>
    </row>
    <row r="703" ht="12.0" customHeight="1">
      <c r="A703" s="118"/>
      <c r="B703" s="118"/>
      <c r="C703" s="118"/>
      <c r="D703" s="118"/>
      <c r="E703" s="118"/>
      <c r="F703" s="118"/>
      <c r="G703" s="119"/>
    </row>
    <row r="704" ht="12.0" customHeight="1">
      <c r="A704" s="118"/>
      <c r="B704" s="118"/>
      <c r="C704" s="118"/>
      <c r="D704" s="118"/>
      <c r="E704" s="118"/>
      <c r="F704" s="118"/>
      <c r="G704" s="119"/>
    </row>
    <row r="705" ht="12.0" customHeight="1">
      <c r="A705" s="118"/>
      <c r="B705" s="118"/>
      <c r="C705" s="118"/>
      <c r="D705" s="118"/>
      <c r="E705" s="118"/>
      <c r="F705" s="118"/>
      <c r="G705" s="119"/>
    </row>
    <row r="706" ht="12.0" customHeight="1">
      <c r="A706" s="118"/>
      <c r="B706" s="118"/>
      <c r="C706" s="118"/>
      <c r="D706" s="118"/>
      <c r="E706" s="118"/>
      <c r="F706" s="118"/>
      <c r="G706" s="119"/>
    </row>
    <row r="707" ht="12.0" customHeight="1">
      <c r="A707" s="118"/>
      <c r="B707" s="118"/>
      <c r="C707" s="118"/>
      <c r="D707" s="118"/>
      <c r="E707" s="118"/>
      <c r="F707" s="118"/>
      <c r="G707" s="119"/>
    </row>
    <row r="708" ht="12.0" customHeight="1">
      <c r="A708" s="118"/>
      <c r="B708" s="118"/>
      <c r="C708" s="118"/>
      <c r="D708" s="118"/>
      <c r="E708" s="118"/>
      <c r="F708" s="118"/>
      <c r="G708" s="119"/>
    </row>
    <row r="709" ht="12.0" customHeight="1">
      <c r="A709" s="118"/>
      <c r="B709" s="118"/>
      <c r="C709" s="118"/>
      <c r="D709" s="118"/>
      <c r="E709" s="118"/>
      <c r="F709" s="118"/>
      <c r="G709" s="119"/>
    </row>
    <row r="710" ht="12.0" customHeight="1">
      <c r="A710" s="118"/>
      <c r="B710" s="118"/>
      <c r="C710" s="118"/>
      <c r="D710" s="118"/>
      <c r="E710" s="118"/>
      <c r="F710" s="118"/>
      <c r="G710" s="119"/>
    </row>
    <row r="711" ht="12.0" customHeight="1">
      <c r="A711" s="118"/>
      <c r="B711" s="118"/>
      <c r="C711" s="118"/>
      <c r="D711" s="118"/>
      <c r="E711" s="118"/>
      <c r="F711" s="118"/>
      <c r="G711" s="119"/>
    </row>
    <row r="712" ht="12.0" customHeight="1">
      <c r="A712" s="118"/>
      <c r="B712" s="118"/>
      <c r="C712" s="118"/>
      <c r="D712" s="118"/>
      <c r="E712" s="118"/>
      <c r="F712" s="118"/>
      <c r="G712" s="119"/>
    </row>
    <row r="713" ht="12.0" customHeight="1">
      <c r="A713" s="118"/>
      <c r="B713" s="118"/>
      <c r="C713" s="118"/>
      <c r="D713" s="118"/>
      <c r="E713" s="118"/>
      <c r="F713" s="118"/>
      <c r="G713" s="119"/>
    </row>
    <row r="714" ht="12.0" customHeight="1">
      <c r="A714" s="118"/>
      <c r="B714" s="118"/>
      <c r="C714" s="118"/>
      <c r="D714" s="118"/>
      <c r="E714" s="118"/>
      <c r="F714" s="118"/>
      <c r="G714" s="119"/>
    </row>
    <row r="715" ht="12.0" customHeight="1">
      <c r="A715" s="118"/>
      <c r="B715" s="118"/>
      <c r="C715" s="118"/>
      <c r="D715" s="118"/>
      <c r="E715" s="118"/>
      <c r="F715" s="118"/>
      <c r="G715" s="119"/>
    </row>
    <row r="716" ht="12.0" customHeight="1">
      <c r="A716" s="118"/>
      <c r="B716" s="118"/>
      <c r="C716" s="118"/>
      <c r="D716" s="118"/>
      <c r="E716" s="118"/>
      <c r="F716" s="118"/>
      <c r="G716" s="119"/>
    </row>
    <row r="717" ht="12.0" customHeight="1">
      <c r="A717" s="118"/>
      <c r="B717" s="118"/>
      <c r="C717" s="118"/>
      <c r="D717" s="118"/>
      <c r="E717" s="118"/>
      <c r="F717" s="118"/>
      <c r="G717" s="119"/>
    </row>
    <row r="718" ht="12.0" customHeight="1">
      <c r="A718" s="118"/>
      <c r="B718" s="118"/>
      <c r="C718" s="118"/>
      <c r="D718" s="118"/>
      <c r="E718" s="118"/>
      <c r="F718" s="118"/>
      <c r="G718" s="119"/>
    </row>
    <row r="719" ht="12.0" customHeight="1">
      <c r="A719" s="118"/>
      <c r="B719" s="118"/>
      <c r="C719" s="118"/>
      <c r="D719" s="118"/>
      <c r="E719" s="118"/>
      <c r="F719" s="118"/>
      <c r="G719" s="119"/>
    </row>
    <row r="720" ht="12.0" customHeight="1">
      <c r="A720" s="118"/>
      <c r="B720" s="118"/>
      <c r="C720" s="118"/>
      <c r="D720" s="118"/>
      <c r="E720" s="118"/>
      <c r="F720" s="118"/>
      <c r="G720" s="119"/>
    </row>
    <row r="721" ht="12.0" customHeight="1">
      <c r="A721" s="118"/>
      <c r="B721" s="118"/>
      <c r="C721" s="118"/>
      <c r="D721" s="118"/>
      <c r="E721" s="118"/>
      <c r="F721" s="118"/>
      <c r="G721" s="119"/>
    </row>
    <row r="722" ht="12.0" customHeight="1">
      <c r="A722" s="118"/>
      <c r="B722" s="118"/>
      <c r="C722" s="118"/>
      <c r="D722" s="118"/>
      <c r="E722" s="118"/>
      <c r="F722" s="118"/>
      <c r="G722" s="119"/>
    </row>
    <row r="723" ht="12.0" customHeight="1">
      <c r="A723" s="118"/>
      <c r="B723" s="118"/>
      <c r="C723" s="118"/>
      <c r="D723" s="118"/>
      <c r="E723" s="118"/>
      <c r="F723" s="118"/>
      <c r="G723" s="119"/>
    </row>
    <row r="724" ht="12.0" customHeight="1">
      <c r="A724" s="118"/>
      <c r="B724" s="118"/>
      <c r="C724" s="118"/>
      <c r="D724" s="118"/>
      <c r="E724" s="118"/>
      <c r="F724" s="118"/>
      <c r="G724" s="119"/>
    </row>
    <row r="725" ht="12.0" customHeight="1">
      <c r="A725" s="118"/>
      <c r="B725" s="118"/>
      <c r="C725" s="118"/>
      <c r="D725" s="118"/>
      <c r="E725" s="118"/>
      <c r="F725" s="118"/>
      <c r="G725" s="119"/>
    </row>
    <row r="726" ht="12.0" customHeight="1">
      <c r="A726" s="118"/>
      <c r="B726" s="118"/>
      <c r="C726" s="118"/>
      <c r="D726" s="118"/>
      <c r="E726" s="118"/>
      <c r="F726" s="118"/>
      <c r="G726" s="119"/>
    </row>
    <row r="727" ht="12.0" customHeight="1">
      <c r="A727" s="118"/>
      <c r="B727" s="118"/>
      <c r="C727" s="118"/>
      <c r="D727" s="118"/>
      <c r="E727" s="118"/>
      <c r="F727" s="118"/>
      <c r="G727" s="119"/>
    </row>
    <row r="728" ht="12.0" customHeight="1">
      <c r="A728" s="118"/>
      <c r="B728" s="118"/>
      <c r="C728" s="118"/>
      <c r="D728" s="118"/>
      <c r="E728" s="118"/>
      <c r="F728" s="118"/>
      <c r="G728" s="119"/>
    </row>
    <row r="729" ht="12.0" customHeight="1">
      <c r="A729" s="118"/>
      <c r="B729" s="118"/>
      <c r="C729" s="118"/>
      <c r="D729" s="118"/>
      <c r="E729" s="118"/>
      <c r="F729" s="118"/>
      <c r="G729" s="119"/>
    </row>
    <row r="730" ht="12.0" customHeight="1">
      <c r="A730" s="118"/>
      <c r="B730" s="118"/>
      <c r="C730" s="118"/>
      <c r="D730" s="118"/>
      <c r="E730" s="118"/>
      <c r="F730" s="118"/>
      <c r="G730" s="119"/>
    </row>
    <row r="731" ht="12.0" customHeight="1">
      <c r="A731" s="118"/>
      <c r="B731" s="118"/>
      <c r="C731" s="118"/>
      <c r="D731" s="118"/>
      <c r="E731" s="118"/>
      <c r="F731" s="118"/>
      <c r="G731" s="119"/>
    </row>
    <row r="732" ht="12.0" customHeight="1">
      <c r="A732" s="118"/>
      <c r="B732" s="118"/>
      <c r="C732" s="118"/>
      <c r="D732" s="118"/>
      <c r="E732" s="118"/>
      <c r="F732" s="118"/>
      <c r="G732" s="119"/>
    </row>
    <row r="733" ht="12.0" customHeight="1">
      <c r="A733" s="118"/>
      <c r="B733" s="118"/>
      <c r="C733" s="118"/>
      <c r="D733" s="118"/>
      <c r="E733" s="118"/>
      <c r="F733" s="118"/>
      <c r="G733" s="119"/>
    </row>
    <row r="734" ht="12.0" customHeight="1">
      <c r="A734" s="118"/>
      <c r="B734" s="118"/>
      <c r="C734" s="118"/>
      <c r="D734" s="118"/>
      <c r="E734" s="118"/>
      <c r="F734" s="118"/>
      <c r="G734" s="119"/>
    </row>
    <row r="735" ht="12.0" customHeight="1">
      <c r="A735" s="118"/>
      <c r="B735" s="118"/>
      <c r="C735" s="118"/>
      <c r="D735" s="118"/>
      <c r="E735" s="118"/>
      <c r="F735" s="118"/>
      <c r="G735" s="119"/>
    </row>
    <row r="736" ht="12.0" customHeight="1">
      <c r="A736" s="118"/>
      <c r="B736" s="118"/>
      <c r="C736" s="118"/>
      <c r="D736" s="118"/>
      <c r="E736" s="118"/>
      <c r="F736" s="118"/>
      <c r="G736" s="119"/>
    </row>
    <row r="737" ht="12.0" customHeight="1">
      <c r="A737" s="118"/>
      <c r="B737" s="118"/>
      <c r="C737" s="118"/>
      <c r="D737" s="118"/>
      <c r="E737" s="118"/>
      <c r="F737" s="118"/>
      <c r="G737" s="119"/>
    </row>
    <row r="738" ht="12.0" customHeight="1">
      <c r="A738" s="118"/>
      <c r="B738" s="118"/>
      <c r="C738" s="118"/>
      <c r="D738" s="118"/>
      <c r="E738" s="118"/>
      <c r="F738" s="118"/>
      <c r="G738" s="119"/>
    </row>
    <row r="739" ht="12.0" customHeight="1">
      <c r="A739" s="118"/>
      <c r="B739" s="118"/>
      <c r="C739" s="118"/>
      <c r="D739" s="118"/>
      <c r="E739" s="118"/>
      <c r="F739" s="118"/>
      <c r="G739" s="119"/>
    </row>
    <row r="740" ht="12.0" customHeight="1">
      <c r="A740" s="118"/>
      <c r="B740" s="118"/>
      <c r="C740" s="118"/>
      <c r="D740" s="118"/>
      <c r="E740" s="118"/>
      <c r="F740" s="118"/>
      <c r="G740" s="119"/>
    </row>
    <row r="741" ht="12.0" customHeight="1">
      <c r="A741" s="118"/>
      <c r="B741" s="118"/>
      <c r="C741" s="118"/>
      <c r="D741" s="118"/>
      <c r="E741" s="118"/>
      <c r="F741" s="118"/>
      <c r="G741" s="119"/>
    </row>
    <row r="742" ht="12.0" customHeight="1">
      <c r="A742" s="118"/>
      <c r="B742" s="118"/>
      <c r="C742" s="118"/>
      <c r="D742" s="118"/>
      <c r="E742" s="118"/>
      <c r="F742" s="118"/>
      <c r="G742" s="119"/>
    </row>
    <row r="743" ht="12.0" customHeight="1">
      <c r="A743" s="118"/>
      <c r="B743" s="118"/>
      <c r="C743" s="118"/>
      <c r="D743" s="118"/>
      <c r="E743" s="118"/>
      <c r="F743" s="118"/>
      <c r="G743" s="119"/>
    </row>
    <row r="744" ht="12.0" customHeight="1">
      <c r="A744" s="118"/>
      <c r="B744" s="118"/>
      <c r="C744" s="118"/>
      <c r="D744" s="118"/>
      <c r="E744" s="118"/>
      <c r="F744" s="118"/>
      <c r="G744" s="119"/>
    </row>
    <row r="745" ht="12.0" customHeight="1">
      <c r="A745" s="118"/>
      <c r="B745" s="118"/>
      <c r="C745" s="118"/>
      <c r="D745" s="118"/>
      <c r="E745" s="118"/>
      <c r="F745" s="118"/>
      <c r="G745" s="119"/>
    </row>
    <row r="746" ht="12.0" customHeight="1">
      <c r="A746" s="118"/>
      <c r="B746" s="118"/>
      <c r="C746" s="118"/>
      <c r="D746" s="118"/>
      <c r="E746" s="118"/>
      <c r="F746" s="118"/>
      <c r="G746" s="119"/>
    </row>
    <row r="747" ht="12.0" customHeight="1">
      <c r="A747" s="118"/>
      <c r="B747" s="118"/>
      <c r="C747" s="118"/>
      <c r="D747" s="118"/>
      <c r="E747" s="118"/>
      <c r="F747" s="118"/>
      <c r="G747" s="119"/>
    </row>
    <row r="748" ht="12.0" customHeight="1">
      <c r="A748" s="118"/>
      <c r="B748" s="118"/>
      <c r="C748" s="118"/>
      <c r="D748" s="118"/>
      <c r="E748" s="118"/>
      <c r="F748" s="118"/>
      <c r="G748" s="119"/>
    </row>
    <row r="749" ht="12.0" customHeight="1">
      <c r="A749" s="118"/>
      <c r="B749" s="118"/>
      <c r="C749" s="118"/>
      <c r="D749" s="118"/>
      <c r="E749" s="118"/>
      <c r="F749" s="118"/>
      <c r="G749" s="119"/>
    </row>
    <row r="750" ht="12.0" customHeight="1">
      <c r="A750" s="118"/>
      <c r="B750" s="118"/>
      <c r="C750" s="118"/>
      <c r="D750" s="118"/>
      <c r="E750" s="118"/>
      <c r="F750" s="118"/>
      <c r="G750" s="119"/>
    </row>
    <row r="751" ht="12.0" customHeight="1">
      <c r="A751" s="118"/>
      <c r="B751" s="118"/>
      <c r="C751" s="118"/>
      <c r="D751" s="118"/>
      <c r="E751" s="118"/>
      <c r="F751" s="118"/>
      <c r="G751" s="119"/>
    </row>
    <row r="752" ht="12.0" customHeight="1">
      <c r="A752" s="118"/>
      <c r="B752" s="118"/>
      <c r="C752" s="118"/>
      <c r="D752" s="118"/>
      <c r="E752" s="118"/>
      <c r="F752" s="118"/>
      <c r="G752" s="119"/>
    </row>
    <row r="753" ht="12.0" customHeight="1">
      <c r="A753" s="118"/>
      <c r="B753" s="118"/>
      <c r="C753" s="118"/>
      <c r="D753" s="118"/>
      <c r="E753" s="118"/>
      <c r="F753" s="118"/>
      <c r="G753" s="119"/>
    </row>
    <row r="754" ht="12.0" customHeight="1">
      <c r="A754" s="118"/>
      <c r="B754" s="118"/>
      <c r="C754" s="118"/>
      <c r="D754" s="118"/>
      <c r="E754" s="118"/>
      <c r="F754" s="118"/>
      <c r="G754" s="119"/>
    </row>
    <row r="755" ht="12.0" customHeight="1">
      <c r="A755" s="118"/>
      <c r="B755" s="118"/>
      <c r="C755" s="118"/>
      <c r="D755" s="118"/>
      <c r="E755" s="118"/>
      <c r="F755" s="118"/>
      <c r="G755" s="119"/>
    </row>
    <row r="756" ht="12.0" customHeight="1">
      <c r="A756" s="118"/>
      <c r="B756" s="118"/>
      <c r="C756" s="118"/>
      <c r="D756" s="118"/>
      <c r="E756" s="118"/>
      <c r="F756" s="118"/>
      <c r="G756" s="119"/>
    </row>
    <row r="757" ht="12.0" customHeight="1">
      <c r="A757" s="118"/>
      <c r="B757" s="118"/>
      <c r="C757" s="118"/>
      <c r="D757" s="118"/>
      <c r="E757" s="118"/>
      <c r="F757" s="118"/>
      <c r="G757" s="119"/>
    </row>
    <row r="758" ht="12.0" customHeight="1">
      <c r="A758" s="118"/>
      <c r="B758" s="118"/>
      <c r="C758" s="118"/>
      <c r="D758" s="118"/>
      <c r="E758" s="118"/>
      <c r="F758" s="118"/>
      <c r="G758" s="119"/>
    </row>
    <row r="759" ht="12.0" customHeight="1">
      <c r="A759" s="118"/>
      <c r="B759" s="118"/>
      <c r="C759" s="118"/>
      <c r="D759" s="118"/>
      <c r="E759" s="118"/>
      <c r="F759" s="118"/>
      <c r="G759" s="119"/>
    </row>
    <row r="760" ht="12.0" customHeight="1">
      <c r="A760" s="118"/>
      <c r="B760" s="118"/>
      <c r="C760" s="118"/>
      <c r="D760" s="118"/>
      <c r="E760" s="118"/>
      <c r="F760" s="118"/>
      <c r="G760" s="119"/>
    </row>
    <row r="761" ht="12.0" customHeight="1">
      <c r="A761" s="118"/>
      <c r="B761" s="118"/>
      <c r="C761" s="118"/>
      <c r="D761" s="118"/>
      <c r="E761" s="118"/>
      <c r="F761" s="118"/>
      <c r="G761" s="119"/>
    </row>
    <row r="762" ht="12.0" customHeight="1">
      <c r="A762" s="118"/>
      <c r="B762" s="118"/>
      <c r="C762" s="118"/>
      <c r="D762" s="118"/>
      <c r="E762" s="118"/>
      <c r="F762" s="118"/>
      <c r="G762" s="119"/>
    </row>
    <row r="763" ht="12.0" customHeight="1">
      <c r="A763" s="118"/>
      <c r="B763" s="118"/>
      <c r="C763" s="118"/>
      <c r="D763" s="118"/>
      <c r="E763" s="118"/>
      <c r="F763" s="118"/>
      <c r="G763" s="119"/>
    </row>
    <row r="764" ht="12.0" customHeight="1">
      <c r="A764" s="118"/>
      <c r="B764" s="118"/>
      <c r="C764" s="118"/>
      <c r="D764" s="118"/>
      <c r="E764" s="118"/>
      <c r="F764" s="118"/>
      <c r="G764" s="119"/>
    </row>
    <row r="765" ht="12.0" customHeight="1">
      <c r="A765" s="118"/>
      <c r="B765" s="118"/>
      <c r="C765" s="118"/>
      <c r="D765" s="118"/>
      <c r="E765" s="118"/>
      <c r="F765" s="118"/>
      <c r="G765" s="119"/>
    </row>
    <row r="766" ht="12.0" customHeight="1">
      <c r="A766" s="118"/>
      <c r="B766" s="118"/>
      <c r="C766" s="118"/>
      <c r="D766" s="118"/>
      <c r="E766" s="118"/>
      <c r="F766" s="118"/>
      <c r="G766" s="119"/>
    </row>
    <row r="767" ht="12.0" customHeight="1">
      <c r="A767" s="118"/>
      <c r="B767" s="118"/>
      <c r="C767" s="118"/>
      <c r="D767" s="118"/>
      <c r="E767" s="118"/>
      <c r="F767" s="118"/>
      <c r="G767" s="119"/>
    </row>
    <row r="768" ht="12.0" customHeight="1">
      <c r="A768" s="118"/>
      <c r="B768" s="118"/>
      <c r="C768" s="118"/>
      <c r="D768" s="118"/>
      <c r="E768" s="118"/>
      <c r="F768" s="118"/>
      <c r="G768" s="119"/>
    </row>
    <row r="769" ht="12.0" customHeight="1">
      <c r="A769" s="118"/>
      <c r="B769" s="118"/>
      <c r="C769" s="118"/>
      <c r="D769" s="118"/>
      <c r="E769" s="118"/>
      <c r="F769" s="118"/>
      <c r="G769" s="119"/>
    </row>
    <row r="770" ht="12.0" customHeight="1">
      <c r="A770" s="118"/>
      <c r="B770" s="118"/>
      <c r="C770" s="118"/>
      <c r="D770" s="118"/>
      <c r="E770" s="118"/>
      <c r="F770" s="118"/>
      <c r="G770" s="119"/>
    </row>
    <row r="771" ht="12.0" customHeight="1">
      <c r="A771" s="118"/>
      <c r="B771" s="118"/>
      <c r="C771" s="118"/>
      <c r="D771" s="118"/>
      <c r="E771" s="118"/>
      <c r="F771" s="118"/>
      <c r="G771" s="119"/>
    </row>
    <row r="772" ht="12.0" customHeight="1">
      <c r="A772" s="118"/>
      <c r="B772" s="118"/>
      <c r="C772" s="118"/>
      <c r="D772" s="118"/>
      <c r="E772" s="118"/>
      <c r="F772" s="118"/>
      <c r="G772" s="119"/>
    </row>
    <row r="773" ht="12.0" customHeight="1">
      <c r="A773" s="118"/>
      <c r="B773" s="118"/>
      <c r="C773" s="118"/>
      <c r="D773" s="118"/>
      <c r="E773" s="118"/>
      <c r="F773" s="118"/>
      <c r="G773" s="119"/>
    </row>
    <row r="774" ht="12.0" customHeight="1">
      <c r="A774" s="118"/>
      <c r="B774" s="118"/>
      <c r="C774" s="118"/>
      <c r="D774" s="118"/>
      <c r="E774" s="118"/>
      <c r="F774" s="118"/>
      <c r="G774" s="119"/>
    </row>
    <row r="775" ht="12.0" customHeight="1">
      <c r="A775" s="118"/>
      <c r="B775" s="118"/>
      <c r="C775" s="118"/>
      <c r="D775" s="118"/>
      <c r="E775" s="118"/>
      <c r="F775" s="118"/>
      <c r="G775" s="119"/>
    </row>
    <row r="776" ht="12.0" customHeight="1">
      <c r="A776" s="118"/>
      <c r="B776" s="118"/>
      <c r="C776" s="118"/>
      <c r="D776" s="118"/>
      <c r="E776" s="118"/>
      <c r="F776" s="118"/>
      <c r="G776" s="119"/>
    </row>
    <row r="777" ht="12.0" customHeight="1">
      <c r="A777" s="118"/>
      <c r="B777" s="118"/>
      <c r="C777" s="118"/>
      <c r="D777" s="118"/>
      <c r="E777" s="118"/>
      <c r="F777" s="118"/>
      <c r="G777" s="119"/>
    </row>
    <row r="778" ht="12.0" customHeight="1">
      <c r="A778" s="118"/>
      <c r="B778" s="118"/>
      <c r="C778" s="118"/>
      <c r="D778" s="118"/>
      <c r="E778" s="118"/>
      <c r="F778" s="118"/>
      <c r="G778" s="119"/>
    </row>
    <row r="779" ht="12.0" customHeight="1">
      <c r="A779" s="118"/>
      <c r="B779" s="118"/>
      <c r="C779" s="118"/>
      <c r="D779" s="118"/>
      <c r="E779" s="118"/>
      <c r="F779" s="118"/>
      <c r="G779" s="119"/>
    </row>
    <row r="780" ht="12.0" customHeight="1">
      <c r="A780" s="118"/>
      <c r="B780" s="118"/>
      <c r="C780" s="118"/>
      <c r="D780" s="118"/>
      <c r="E780" s="118"/>
      <c r="F780" s="118"/>
      <c r="G780" s="119"/>
    </row>
    <row r="781" ht="12.0" customHeight="1">
      <c r="A781" s="118"/>
      <c r="B781" s="118"/>
      <c r="C781" s="118"/>
      <c r="D781" s="118"/>
      <c r="E781" s="118"/>
      <c r="F781" s="118"/>
      <c r="G781" s="119"/>
    </row>
    <row r="782" ht="12.0" customHeight="1">
      <c r="A782" s="118"/>
      <c r="B782" s="118"/>
      <c r="C782" s="118"/>
      <c r="D782" s="118"/>
      <c r="E782" s="118"/>
      <c r="F782" s="118"/>
      <c r="G782" s="119"/>
    </row>
    <row r="783" ht="12.0" customHeight="1">
      <c r="A783" s="118"/>
      <c r="B783" s="118"/>
      <c r="C783" s="118"/>
      <c r="D783" s="118"/>
      <c r="E783" s="118"/>
      <c r="F783" s="118"/>
      <c r="G783" s="119"/>
    </row>
    <row r="784" ht="12.0" customHeight="1">
      <c r="A784" s="118"/>
      <c r="B784" s="118"/>
      <c r="C784" s="118"/>
      <c r="D784" s="118"/>
      <c r="E784" s="118"/>
      <c r="F784" s="118"/>
      <c r="G784" s="119"/>
    </row>
    <row r="785" ht="12.0" customHeight="1">
      <c r="A785" s="118"/>
      <c r="B785" s="118"/>
      <c r="C785" s="118"/>
      <c r="D785" s="118"/>
      <c r="E785" s="118"/>
      <c r="F785" s="118"/>
      <c r="G785" s="119"/>
    </row>
    <row r="786" ht="12.0" customHeight="1">
      <c r="A786" s="118"/>
      <c r="B786" s="118"/>
      <c r="C786" s="118"/>
      <c r="D786" s="118"/>
      <c r="E786" s="118"/>
      <c r="F786" s="118"/>
      <c r="G786" s="119"/>
    </row>
    <row r="787" ht="12.0" customHeight="1">
      <c r="A787" s="118"/>
      <c r="B787" s="118"/>
      <c r="C787" s="118"/>
      <c r="D787" s="118"/>
      <c r="E787" s="118"/>
      <c r="F787" s="118"/>
      <c r="G787" s="119"/>
    </row>
    <row r="788" ht="12.0" customHeight="1">
      <c r="A788" s="118"/>
      <c r="B788" s="118"/>
      <c r="C788" s="118"/>
      <c r="D788" s="118"/>
      <c r="E788" s="118"/>
      <c r="F788" s="118"/>
      <c r="G788" s="119"/>
    </row>
    <row r="789" ht="12.0" customHeight="1">
      <c r="A789" s="118"/>
      <c r="B789" s="118"/>
      <c r="C789" s="118"/>
      <c r="D789" s="118"/>
      <c r="E789" s="118"/>
      <c r="F789" s="118"/>
      <c r="G789" s="119"/>
    </row>
    <row r="790" ht="12.0" customHeight="1">
      <c r="A790" s="118"/>
      <c r="B790" s="118"/>
      <c r="C790" s="118"/>
      <c r="D790" s="118"/>
      <c r="E790" s="118"/>
      <c r="F790" s="118"/>
      <c r="G790" s="119"/>
    </row>
    <row r="791" ht="12.0" customHeight="1">
      <c r="A791" s="118"/>
      <c r="B791" s="118"/>
      <c r="C791" s="118"/>
      <c r="D791" s="118"/>
      <c r="E791" s="118"/>
      <c r="F791" s="118"/>
      <c r="G791" s="119"/>
    </row>
    <row r="792" ht="12.0" customHeight="1">
      <c r="A792" s="118"/>
      <c r="B792" s="118"/>
      <c r="C792" s="118"/>
      <c r="D792" s="118"/>
      <c r="E792" s="118"/>
      <c r="F792" s="118"/>
      <c r="G792" s="119"/>
    </row>
    <row r="793" ht="12.0" customHeight="1">
      <c r="A793" s="118"/>
      <c r="B793" s="118"/>
      <c r="C793" s="118"/>
      <c r="D793" s="118"/>
      <c r="E793" s="118"/>
      <c r="F793" s="118"/>
      <c r="G793" s="119"/>
    </row>
    <row r="794" ht="12.0" customHeight="1">
      <c r="A794" s="118"/>
      <c r="B794" s="118"/>
      <c r="C794" s="118"/>
      <c r="D794" s="118"/>
      <c r="E794" s="118"/>
      <c r="F794" s="118"/>
      <c r="G794" s="119"/>
    </row>
    <row r="795" ht="12.0" customHeight="1">
      <c r="A795" s="118"/>
      <c r="B795" s="118"/>
      <c r="C795" s="118"/>
      <c r="D795" s="118"/>
      <c r="E795" s="118"/>
      <c r="F795" s="118"/>
      <c r="G795" s="119"/>
    </row>
    <row r="796" ht="12.0" customHeight="1">
      <c r="A796" s="118"/>
      <c r="B796" s="118"/>
      <c r="C796" s="118"/>
      <c r="D796" s="118"/>
      <c r="E796" s="118"/>
      <c r="F796" s="118"/>
      <c r="G796" s="119"/>
    </row>
    <row r="797" ht="12.0" customHeight="1">
      <c r="A797" s="118"/>
      <c r="B797" s="118"/>
      <c r="C797" s="118"/>
      <c r="D797" s="118"/>
      <c r="E797" s="118"/>
      <c r="F797" s="118"/>
      <c r="G797" s="119"/>
    </row>
    <row r="798" ht="12.0" customHeight="1">
      <c r="A798" s="118"/>
      <c r="B798" s="118"/>
      <c r="C798" s="118"/>
      <c r="D798" s="118"/>
      <c r="E798" s="118"/>
      <c r="F798" s="118"/>
      <c r="G798" s="119"/>
    </row>
    <row r="799" ht="12.0" customHeight="1">
      <c r="A799" s="118"/>
      <c r="B799" s="118"/>
      <c r="C799" s="118"/>
      <c r="D799" s="118"/>
      <c r="E799" s="118"/>
      <c r="F799" s="118"/>
      <c r="G799" s="119"/>
    </row>
    <row r="800" ht="12.0" customHeight="1">
      <c r="A800" s="118"/>
      <c r="B800" s="118"/>
      <c r="C800" s="118"/>
      <c r="D800" s="118"/>
      <c r="E800" s="118"/>
      <c r="F800" s="118"/>
      <c r="G800" s="119"/>
    </row>
    <row r="801" ht="12.0" customHeight="1">
      <c r="A801" s="118"/>
      <c r="B801" s="118"/>
      <c r="C801" s="118"/>
      <c r="D801" s="118"/>
      <c r="E801" s="118"/>
      <c r="F801" s="118"/>
      <c r="G801" s="119"/>
    </row>
    <row r="802" ht="12.0" customHeight="1">
      <c r="A802" s="118"/>
      <c r="B802" s="118"/>
      <c r="C802" s="118"/>
      <c r="D802" s="118"/>
      <c r="E802" s="118"/>
      <c r="F802" s="118"/>
      <c r="G802" s="119"/>
    </row>
    <row r="803" ht="12.0" customHeight="1">
      <c r="A803" s="118"/>
      <c r="B803" s="118"/>
      <c r="C803" s="118"/>
      <c r="D803" s="118"/>
      <c r="E803" s="118"/>
      <c r="F803" s="118"/>
      <c r="G803" s="119"/>
    </row>
    <row r="804" ht="12.0" customHeight="1">
      <c r="A804" s="118"/>
      <c r="B804" s="118"/>
      <c r="C804" s="118"/>
      <c r="D804" s="118"/>
      <c r="E804" s="118"/>
      <c r="F804" s="118"/>
      <c r="G804" s="119"/>
    </row>
    <row r="805" ht="12.0" customHeight="1">
      <c r="A805" s="118"/>
      <c r="B805" s="118"/>
      <c r="C805" s="118"/>
      <c r="D805" s="118"/>
      <c r="E805" s="118"/>
      <c r="F805" s="118"/>
      <c r="G805" s="119"/>
    </row>
    <row r="806" ht="12.0" customHeight="1">
      <c r="A806" s="118"/>
      <c r="B806" s="118"/>
      <c r="C806" s="118"/>
      <c r="D806" s="118"/>
      <c r="E806" s="118"/>
      <c r="F806" s="118"/>
      <c r="G806" s="119"/>
    </row>
    <row r="807" ht="12.0" customHeight="1">
      <c r="A807" s="118"/>
      <c r="B807" s="118"/>
      <c r="C807" s="118"/>
      <c r="D807" s="118"/>
      <c r="E807" s="118"/>
      <c r="F807" s="118"/>
      <c r="G807" s="119"/>
    </row>
    <row r="808" ht="12.0" customHeight="1">
      <c r="A808" s="118"/>
      <c r="B808" s="118"/>
      <c r="C808" s="118"/>
      <c r="D808" s="118"/>
      <c r="E808" s="118"/>
      <c r="F808" s="118"/>
      <c r="G808" s="119"/>
    </row>
    <row r="809" ht="12.0" customHeight="1">
      <c r="A809" s="118"/>
      <c r="B809" s="118"/>
      <c r="C809" s="118"/>
      <c r="D809" s="118"/>
      <c r="E809" s="118"/>
      <c r="F809" s="118"/>
      <c r="G809" s="119"/>
    </row>
    <row r="810" ht="12.0" customHeight="1">
      <c r="A810" s="118"/>
      <c r="B810" s="118"/>
      <c r="C810" s="118"/>
      <c r="D810" s="118"/>
      <c r="E810" s="118"/>
      <c r="F810" s="118"/>
      <c r="G810" s="119"/>
    </row>
    <row r="811" ht="12.0" customHeight="1">
      <c r="A811" s="118"/>
      <c r="B811" s="118"/>
      <c r="C811" s="118"/>
      <c r="D811" s="118"/>
      <c r="E811" s="118"/>
      <c r="F811" s="118"/>
      <c r="G811" s="119"/>
    </row>
    <row r="812" ht="12.0" customHeight="1">
      <c r="A812" s="118"/>
      <c r="B812" s="118"/>
      <c r="C812" s="118"/>
      <c r="D812" s="118"/>
      <c r="E812" s="118"/>
      <c r="F812" s="118"/>
      <c r="G812" s="119"/>
    </row>
    <row r="813" ht="12.0" customHeight="1">
      <c r="A813" s="118"/>
      <c r="B813" s="118"/>
      <c r="C813" s="118"/>
      <c r="D813" s="118"/>
      <c r="E813" s="118"/>
      <c r="F813" s="118"/>
      <c r="G813" s="119"/>
    </row>
    <row r="814" ht="12.0" customHeight="1">
      <c r="A814" s="118"/>
      <c r="B814" s="118"/>
      <c r="C814" s="118"/>
      <c r="D814" s="118"/>
      <c r="E814" s="118"/>
      <c r="F814" s="118"/>
      <c r="G814" s="119"/>
    </row>
    <row r="815" ht="12.0" customHeight="1">
      <c r="A815" s="118"/>
      <c r="B815" s="118"/>
      <c r="C815" s="118"/>
      <c r="D815" s="118"/>
      <c r="E815" s="118"/>
      <c r="F815" s="118"/>
      <c r="G815" s="119"/>
    </row>
    <row r="816" ht="12.0" customHeight="1">
      <c r="A816" s="118"/>
      <c r="B816" s="118"/>
      <c r="C816" s="118"/>
      <c r="D816" s="118"/>
      <c r="E816" s="118"/>
      <c r="F816" s="118"/>
      <c r="G816" s="119"/>
    </row>
    <row r="817" ht="12.0" customHeight="1">
      <c r="A817" s="118"/>
      <c r="B817" s="118"/>
      <c r="C817" s="118"/>
      <c r="D817" s="118"/>
      <c r="E817" s="118"/>
      <c r="F817" s="118"/>
      <c r="G817" s="119"/>
    </row>
    <row r="818" ht="12.0" customHeight="1">
      <c r="A818" s="118"/>
      <c r="B818" s="118"/>
      <c r="C818" s="118"/>
      <c r="D818" s="118"/>
      <c r="E818" s="118"/>
      <c r="F818" s="118"/>
      <c r="G818" s="119"/>
    </row>
    <row r="819" ht="12.0" customHeight="1">
      <c r="A819" s="118"/>
      <c r="B819" s="118"/>
      <c r="C819" s="118"/>
      <c r="D819" s="118"/>
      <c r="E819" s="118"/>
      <c r="F819" s="118"/>
      <c r="G819" s="119"/>
    </row>
    <row r="820" ht="12.0" customHeight="1">
      <c r="A820" s="118"/>
      <c r="B820" s="118"/>
      <c r="C820" s="118"/>
      <c r="D820" s="118"/>
      <c r="E820" s="118"/>
      <c r="F820" s="118"/>
      <c r="G820" s="119"/>
    </row>
    <row r="821" ht="12.0" customHeight="1">
      <c r="A821" s="118"/>
      <c r="B821" s="118"/>
      <c r="C821" s="118"/>
      <c r="D821" s="118"/>
      <c r="E821" s="118"/>
      <c r="F821" s="118"/>
      <c r="G821" s="119"/>
    </row>
    <row r="822" ht="12.0" customHeight="1">
      <c r="A822" s="118"/>
      <c r="B822" s="118"/>
      <c r="C822" s="118"/>
      <c r="D822" s="118"/>
      <c r="E822" s="118"/>
      <c r="F822" s="118"/>
      <c r="G822" s="119"/>
    </row>
    <row r="823" ht="12.0" customHeight="1">
      <c r="A823" s="118"/>
      <c r="B823" s="118"/>
      <c r="C823" s="118"/>
      <c r="D823" s="118"/>
      <c r="E823" s="118"/>
      <c r="F823" s="118"/>
      <c r="G823" s="119"/>
    </row>
    <row r="824" ht="12.0" customHeight="1">
      <c r="A824" s="118"/>
      <c r="B824" s="118"/>
      <c r="C824" s="118"/>
      <c r="D824" s="118"/>
      <c r="E824" s="118"/>
      <c r="F824" s="118"/>
      <c r="G824" s="119"/>
    </row>
    <row r="825" ht="12.0" customHeight="1">
      <c r="A825" s="118"/>
      <c r="B825" s="118"/>
      <c r="C825" s="118"/>
      <c r="D825" s="118"/>
      <c r="E825" s="118"/>
      <c r="F825" s="118"/>
      <c r="G825" s="119"/>
    </row>
    <row r="826" ht="12.0" customHeight="1">
      <c r="A826" s="118"/>
      <c r="B826" s="118"/>
      <c r="C826" s="118"/>
      <c r="D826" s="118"/>
      <c r="E826" s="118"/>
      <c r="F826" s="118"/>
      <c r="G826" s="119"/>
    </row>
    <row r="827" ht="12.0" customHeight="1">
      <c r="A827" s="118"/>
      <c r="B827" s="118"/>
      <c r="C827" s="118"/>
      <c r="D827" s="118"/>
      <c r="E827" s="118"/>
      <c r="F827" s="118"/>
      <c r="G827" s="119"/>
    </row>
    <row r="828" ht="12.0" customHeight="1">
      <c r="A828" s="118"/>
      <c r="B828" s="118"/>
      <c r="C828" s="118"/>
      <c r="D828" s="118"/>
      <c r="E828" s="118"/>
      <c r="F828" s="118"/>
      <c r="G828" s="119"/>
    </row>
    <row r="829" ht="12.0" customHeight="1">
      <c r="A829" s="118"/>
      <c r="B829" s="118"/>
      <c r="C829" s="118"/>
      <c r="D829" s="118"/>
      <c r="E829" s="118"/>
      <c r="F829" s="118"/>
      <c r="G829" s="119"/>
    </row>
    <row r="830" ht="12.0" customHeight="1">
      <c r="A830" s="118"/>
      <c r="B830" s="118"/>
      <c r="C830" s="118"/>
      <c r="D830" s="118"/>
      <c r="E830" s="118"/>
      <c r="F830" s="118"/>
      <c r="G830" s="119"/>
    </row>
    <row r="831" ht="12.0" customHeight="1">
      <c r="A831" s="118"/>
      <c r="B831" s="118"/>
      <c r="C831" s="118"/>
      <c r="D831" s="118"/>
      <c r="E831" s="118"/>
      <c r="F831" s="118"/>
      <c r="G831" s="119"/>
    </row>
    <row r="832" ht="12.0" customHeight="1">
      <c r="A832" s="118"/>
      <c r="B832" s="118"/>
      <c r="C832" s="118"/>
      <c r="D832" s="118"/>
      <c r="E832" s="118"/>
      <c r="F832" s="118"/>
      <c r="G832" s="119"/>
    </row>
    <row r="833" ht="12.0" customHeight="1">
      <c r="A833" s="118"/>
      <c r="B833" s="118"/>
      <c r="C833" s="118"/>
      <c r="D833" s="118"/>
      <c r="E833" s="118"/>
      <c r="F833" s="118"/>
      <c r="G833" s="119"/>
    </row>
    <row r="834" ht="12.0" customHeight="1">
      <c r="A834" s="118"/>
      <c r="B834" s="118"/>
      <c r="C834" s="118"/>
      <c r="D834" s="118"/>
      <c r="E834" s="118"/>
      <c r="F834" s="118"/>
      <c r="G834" s="119"/>
    </row>
    <row r="835" ht="12.0" customHeight="1">
      <c r="A835" s="118"/>
      <c r="B835" s="118"/>
      <c r="C835" s="118"/>
      <c r="D835" s="118"/>
      <c r="E835" s="118"/>
      <c r="F835" s="118"/>
      <c r="G835" s="119"/>
    </row>
    <row r="836" ht="12.0" customHeight="1">
      <c r="A836" s="118"/>
      <c r="B836" s="118"/>
      <c r="C836" s="118"/>
      <c r="D836" s="118"/>
      <c r="E836" s="118"/>
      <c r="F836" s="118"/>
      <c r="G836" s="119"/>
    </row>
    <row r="837" ht="12.0" customHeight="1">
      <c r="A837" s="118"/>
      <c r="B837" s="118"/>
      <c r="C837" s="118"/>
      <c r="D837" s="118"/>
      <c r="E837" s="118"/>
      <c r="F837" s="118"/>
      <c r="G837" s="119"/>
    </row>
    <row r="838" ht="12.0" customHeight="1">
      <c r="A838" s="118"/>
      <c r="B838" s="118"/>
      <c r="C838" s="118"/>
      <c r="D838" s="118"/>
      <c r="E838" s="118"/>
      <c r="F838" s="118"/>
      <c r="G838" s="119"/>
    </row>
    <row r="839" ht="12.0" customHeight="1">
      <c r="A839" s="118"/>
      <c r="B839" s="118"/>
      <c r="C839" s="118"/>
      <c r="D839" s="118"/>
      <c r="E839" s="118"/>
      <c r="F839" s="118"/>
      <c r="G839" s="119"/>
    </row>
    <row r="840" ht="12.0" customHeight="1">
      <c r="A840" s="118"/>
      <c r="B840" s="118"/>
      <c r="C840" s="118"/>
      <c r="D840" s="118"/>
      <c r="E840" s="118"/>
      <c r="F840" s="118"/>
      <c r="G840" s="119"/>
    </row>
    <row r="841" ht="12.0" customHeight="1">
      <c r="A841" s="118"/>
      <c r="B841" s="118"/>
      <c r="C841" s="118"/>
      <c r="D841" s="118"/>
      <c r="E841" s="118"/>
      <c r="F841" s="118"/>
      <c r="G841" s="119"/>
    </row>
    <row r="842" ht="12.0" customHeight="1">
      <c r="A842" s="118"/>
      <c r="B842" s="118"/>
      <c r="C842" s="118"/>
      <c r="D842" s="118"/>
      <c r="E842" s="118"/>
      <c r="F842" s="118"/>
      <c r="G842" s="119"/>
    </row>
    <row r="843" ht="12.0" customHeight="1">
      <c r="A843" s="118"/>
      <c r="B843" s="118"/>
      <c r="C843" s="118"/>
      <c r="D843" s="118"/>
      <c r="E843" s="118"/>
      <c r="F843" s="118"/>
      <c r="G843" s="119"/>
    </row>
    <row r="844" ht="12.0" customHeight="1">
      <c r="A844" s="118"/>
      <c r="B844" s="118"/>
      <c r="C844" s="118"/>
      <c r="D844" s="118"/>
      <c r="E844" s="118"/>
      <c r="F844" s="118"/>
      <c r="G844" s="119"/>
    </row>
    <row r="845" ht="12.0" customHeight="1">
      <c r="A845" s="118"/>
      <c r="B845" s="118"/>
      <c r="C845" s="118"/>
      <c r="D845" s="118"/>
      <c r="E845" s="118"/>
      <c r="F845" s="118"/>
      <c r="G845" s="119"/>
    </row>
    <row r="846" ht="12.0" customHeight="1">
      <c r="A846" s="118"/>
      <c r="B846" s="118"/>
      <c r="C846" s="118"/>
      <c r="D846" s="118"/>
      <c r="E846" s="118"/>
      <c r="F846" s="118"/>
      <c r="G846" s="119"/>
    </row>
    <row r="847" ht="12.0" customHeight="1">
      <c r="A847" s="118"/>
      <c r="B847" s="118"/>
      <c r="C847" s="118"/>
      <c r="D847" s="118"/>
      <c r="E847" s="118"/>
      <c r="F847" s="118"/>
      <c r="G847" s="119"/>
    </row>
    <row r="848" ht="12.0" customHeight="1">
      <c r="A848" s="118"/>
      <c r="B848" s="118"/>
      <c r="C848" s="118"/>
      <c r="D848" s="118"/>
      <c r="E848" s="118"/>
      <c r="F848" s="118"/>
      <c r="G848" s="119"/>
    </row>
    <row r="849" ht="12.0" customHeight="1">
      <c r="A849" s="118"/>
      <c r="B849" s="118"/>
      <c r="C849" s="118"/>
      <c r="D849" s="118"/>
      <c r="E849" s="118"/>
      <c r="F849" s="118"/>
      <c r="G849" s="119"/>
    </row>
    <row r="850" ht="12.0" customHeight="1">
      <c r="A850" s="118"/>
      <c r="B850" s="118"/>
      <c r="C850" s="118"/>
      <c r="D850" s="118"/>
      <c r="E850" s="118"/>
      <c r="F850" s="118"/>
      <c r="G850" s="119"/>
    </row>
    <row r="851" ht="12.0" customHeight="1">
      <c r="A851" s="118"/>
      <c r="B851" s="118"/>
      <c r="C851" s="118"/>
      <c r="D851" s="118"/>
      <c r="E851" s="118"/>
      <c r="F851" s="118"/>
      <c r="G851" s="119"/>
    </row>
    <row r="852" ht="12.0" customHeight="1">
      <c r="A852" s="118"/>
      <c r="B852" s="118"/>
      <c r="C852" s="118"/>
      <c r="D852" s="118"/>
      <c r="E852" s="118"/>
      <c r="F852" s="118"/>
      <c r="G852" s="119"/>
    </row>
    <row r="853" ht="12.0" customHeight="1">
      <c r="A853" s="118"/>
      <c r="B853" s="118"/>
      <c r="C853" s="118"/>
      <c r="D853" s="118"/>
      <c r="E853" s="118"/>
      <c r="F853" s="118"/>
      <c r="G853" s="119"/>
    </row>
    <row r="854" ht="12.0" customHeight="1">
      <c r="A854" s="118"/>
      <c r="B854" s="118"/>
      <c r="C854" s="118"/>
      <c r="D854" s="118"/>
      <c r="E854" s="118"/>
      <c r="F854" s="118"/>
      <c r="G854" s="119"/>
    </row>
    <row r="855" ht="12.0" customHeight="1">
      <c r="A855" s="118"/>
      <c r="B855" s="118"/>
      <c r="C855" s="118"/>
      <c r="D855" s="118"/>
      <c r="E855" s="118"/>
      <c r="F855" s="118"/>
      <c r="G855" s="119"/>
    </row>
    <row r="856" ht="12.0" customHeight="1">
      <c r="A856" s="118"/>
      <c r="B856" s="118"/>
      <c r="C856" s="118"/>
      <c r="D856" s="118"/>
      <c r="E856" s="118"/>
      <c r="F856" s="118"/>
      <c r="G856" s="119"/>
    </row>
    <row r="857" ht="12.0" customHeight="1">
      <c r="A857" s="118"/>
      <c r="B857" s="118"/>
      <c r="C857" s="118"/>
      <c r="D857" s="118"/>
      <c r="E857" s="118"/>
      <c r="F857" s="118"/>
      <c r="G857" s="119"/>
    </row>
    <row r="858" ht="12.0" customHeight="1">
      <c r="A858" s="118"/>
      <c r="B858" s="118"/>
      <c r="C858" s="118"/>
      <c r="D858" s="118"/>
      <c r="E858" s="118"/>
      <c r="F858" s="118"/>
      <c r="G858" s="119"/>
    </row>
    <row r="859" ht="12.0" customHeight="1">
      <c r="A859" s="118"/>
      <c r="B859" s="118"/>
      <c r="C859" s="118"/>
      <c r="D859" s="118"/>
      <c r="E859" s="118"/>
      <c r="F859" s="118"/>
      <c r="G859" s="119"/>
    </row>
    <row r="860" ht="12.0" customHeight="1">
      <c r="A860" s="118"/>
      <c r="B860" s="118"/>
      <c r="C860" s="118"/>
      <c r="D860" s="118"/>
      <c r="E860" s="118"/>
      <c r="F860" s="118"/>
      <c r="G860" s="119"/>
    </row>
    <row r="861" ht="12.0" customHeight="1">
      <c r="A861" s="118"/>
      <c r="B861" s="118"/>
      <c r="C861" s="118"/>
      <c r="D861" s="118"/>
      <c r="E861" s="118"/>
      <c r="F861" s="118"/>
      <c r="G861" s="119"/>
    </row>
    <row r="862" ht="12.0" customHeight="1">
      <c r="A862" s="118"/>
      <c r="B862" s="118"/>
      <c r="C862" s="118"/>
      <c r="D862" s="118"/>
      <c r="E862" s="118"/>
      <c r="F862" s="118"/>
      <c r="G862" s="119"/>
    </row>
    <row r="863" ht="12.0" customHeight="1">
      <c r="A863" s="118"/>
      <c r="B863" s="118"/>
      <c r="C863" s="118"/>
      <c r="D863" s="118"/>
      <c r="E863" s="118"/>
      <c r="F863" s="118"/>
      <c r="G863" s="119"/>
    </row>
    <row r="864" ht="12.0" customHeight="1">
      <c r="A864" s="118"/>
      <c r="B864" s="118"/>
      <c r="C864" s="118"/>
      <c r="D864" s="118"/>
      <c r="E864" s="118"/>
      <c r="F864" s="118"/>
      <c r="G864" s="119"/>
    </row>
    <row r="865" ht="12.0" customHeight="1">
      <c r="A865" s="118"/>
      <c r="B865" s="118"/>
      <c r="C865" s="118"/>
      <c r="D865" s="118"/>
      <c r="E865" s="118"/>
      <c r="F865" s="118"/>
      <c r="G865" s="119"/>
    </row>
    <row r="866" ht="12.0" customHeight="1">
      <c r="A866" s="118"/>
      <c r="B866" s="118"/>
      <c r="C866" s="118"/>
      <c r="D866" s="118"/>
      <c r="E866" s="118"/>
      <c r="F866" s="118"/>
      <c r="G866" s="119"/>
    </row>
    <row r="867" ht="12.0" customHeight="1">
      <c r="A867" s="118"/>
      <c r="B867" s="118"/>
      <c r="C867" s="118"/>
      <c r="D867" s="118"/>
      <c r="E867" s="118"/>
      <c r="F867" s="118"/>
      <c r="G867" s="119"/>
    </row>
    <row r="868" ht="12.0" customHeight="1">
      <c r="A868" s="118"/>
      <c r="B868" s="118"/>
      <c r="C868" s="118"/>
      <c r="D868" s="118"/>
      <c r="E868" s="118"/>
      <c r="F868" s="118"/>
      <c r="G868" s="119"/>
    </row>
    <row r="869" ht="12.0" customHeight="1">
      <c r="A869" s="118"/>
      <c r="B869" s="118"/>
      <c r="C869" s="118"/>
      <c r="D869" s="118"/>
      <c r="E869" s="118"/>
      <c r="F869" s="118"/>
      <c r="G869" s="119"/>
    </row>
    <row r="870" ht="12.0" customHeight="1">
      <c r="A870" s="118"/>
      <c r="B870" s="118"/>
      <c r="C870" s="118"/>
      <c r="D870" s="118"/>
      <c r="E870" s="118"/>
      <c r="F870" s="118"/>
      <c r="G870" s="119"/>
    </row>
    <row r="871" ht="12.0" customHeight="1">
      <c r="A871" s="118"/>
      <c r="B871" s="118"/>
      <c r="C871" s="118"/>
      <c r="D871" s="118"/>
      <c r="E871" s="118"/>
      <c r="F871" s="118"/>
      <c r="G871" s="119"/>
    </row>
    <row r="872" ht="12.0" customHeight="1">
      <c r="A872" s="118"/>
      <c r="B872" s="118"/>
      <c r="C872" s="118"/>
      <c r="D872" s="118"/>
      <c r="E872" s="118"/>
      <c r="F872" s="118"/>
      <c r="G872" s="119"/>
    </row>
    <row r="873" ht="12.0" customHeight="1">
      <c r="A873" s="118"/>
      <c r="B873" s="118"/>
      <c r="C873" s="118"/>
      <c r="D873" s="118"/>
      <c r="E873" s="118"/>
      <c r="F873" s="118"/>
      <c r="G873" s="119"/>
    </row>
    <row r="874" ht="12.0" customHeight="1">
      <c r="A874" s="118"/>
      <c r="B874" s="118"/>
      <c r="C874" s="118"/>
      <c r="D874" s="118"/>
      <c r="E874" s="118"/>
      <c r="F874" s="118"/>
      <c r="G874" s="119"/>
    </row>
    <row r="875" ht="12.0" customHeight="1">
      <c r="A875" s="118"/>
      <c r="B875" s="118"/>
      <c r="C875" s="118"/>
      <c r="D875" s="118"/>
      <c r="E875" s="118"/>
      <c r="F875" s="118"/>
      <c r="G875" s="119"/>
    </row>
    <row r="876" ht="12.0" customHeight="1">
      <c r="A876" s="118"/>
      <c r="B876" s="118"/>
      <c r="C876" s="118"/>
      <c r="D876" s="118"/>
      <c r="E876" s="118"/>
      <c r="F876" s="118"/>
      <c r="G876" s="119"/>
    </row>
    <row r="877" ht="12.0" customHeight="1">
      <c r="A877" s="118"/>
      <c r="B877" s="118"/>
      <c r="C877" s="118"/>
      <c r="D877" s="118"/>
      <c r="E877" s="118"/>
      <c r="F877" s="118"/>
      <c r="G877" s="119"/>
    </row>
    <row r="878" ht="12.0" customHeight="1">
      <c r="A878" s="118"/>
      <c r="B878" s="118"/>
      <c r="C878" s="118"/>
      <c r="D878" s="118"/>
      <c r="E878" s="118"/>
      <c r="F878" s="118"/>
      <c r="G878" s="119"/>
    </row>
    <row r="879" ht="12.0" customHeight="1">
      <c r="A879" s="118"/>
      <c r="B879" s="118"/>
      <c r="C879" s="118"/>
      <c r="D879" s="118"/>
      <c r="E879" s="118"/>
      <c r="F879" s="118"/>
      <c r="G879" s="119"/>
    </row>
    <row r="880" ht="12.0" customHeight="1">
      <c r="A880" s="118"/>
      <c r="B880" s="118"/>
      <c r="C880" s="118"/>
      <c r="D880" s="118"/>
      <c r="E880" s="118"/>
      <c r="F880" s="118"/>
      <c r="G880" s="119"/>
    </row>
    <row r="881" ht="12.0" customHeight="1">
      <c r="A881" s="118"/>
      <c r="B881" s="118"/>
      <c r="C881" s="118"/>
      <c r="D881" s="118"/>
      <c r="E881" s="118"/>
      <c r="F881" s="118"/>
      <c r="G881" s="119"/>
    </row>
    <row r="882" ht="12.0" customHeight="1">
      <c r="A882" s="118"/>
      <c r="B882" s="118"/>
      <c r="C882" s="118"/>
      <c r="D882" s="118"/>
      <c r="E882" s="118"/>
      <c r="F882" s="118"/>
      <c r="G882" s="119"/>
    </row>
    <row r="883" ht="12.0" customHeight="1">
      <c r="A883" s="118"/>
      <c r="B883" s="118"/>
      <c r="C883" s="118"/>
      <c r="D883" s="118"/>
      <c r="E883" s="118"/>
      <c r="F883" s="118"/>
      <c r="G883" s="119"/>
    </row>
    <row r="884" ht="12.0" customHeight="1">
      <c r="A884" s="118"/>
      <c r="B884" s="118"/>
      <c r="C884" s="118"/>
      <c r="D884" s="118"/>
      <c r="E884" s="118"/>
      <c r="F884" s="118"/>
      <c r="G884" s="119"/>
    </row>
    <row r="885" ht="12.0" customHeight="1">
      <c r="A885" s="118"/>
      <c r="B885" s="118"/>
      <c r="C885" s="118"/>
      <c r="D885" s="118"/>
      <c r="E885" s="118"/>
      <c r="F885" s="118"/>
      <c r="G885" s="119"/>
    </row>
    <row r="886" ht="12.0" customHeight="1">
      <c r="A886" s="118"/>
      <c r="B886" s="118"/>
      <c r="C886" s="118"/>
      <c r="D886" s="118"/>
      <c r="E886" s="118"/>
      <c r="F886" s="118"/>
      <c r="G886" s="119"/>
    </row>
    <row r="887" ht="12.0" customHeight="1">
      <c r="A887" s="118"/>
      <c r="B887" s="118"/>
      <c r="C887" s="118"/>
      <c r="D887" s="118"/>
      <c r="E887" s="118"/>
      <c r="F887" s="118"/>
      <c r="G887" s="119"/>
    </row>
    <row r="888" ht="12.0" customHeight="1">
      <c r="A888" s="118"/>
      <c r="B888" s="118"/>
      <c r="C888" s="118"/>
      <c r="D888" s="118"/>
      <c r="E888" s="118"/>
      <c r="F888" s="118"/>
      <c r="G888" s="119"/>
    </row>
    <row r="889" ht="12.0" customHeight="1">
      <c r="A889" s="118"/>
      <c r="B889" s="118"/>
      <c r="C889" s="118"/>
      <c r="D889" s="118"/>
      <c r="E889" s="118"/>
      <c r="F889" s="118"/>
      <c r="G889" s="119"/>
    </row>
    <row r="890" ht="12.0" customHeight="1">
      <c r="A890" s="118"/>
      <c r="B890" s="118"/>
      <c r="C890" s="118"/>
      <c r="D890" s="118"/>
      <c r="E890" s="118"/>
      <c r="F890" s="118"/>
      <c r="G890" s="119"/>
    </row>
    <row r="891" ht="12.0" customHeight="1">
      <c r="A891" s="118"/>
      <c r="B891" s="118"/>
      <c r="C891" s="118"/>
      <c r="D891" s="118"/>
      <c r="E891" s="118"/>
      <c r="F891" s="118"/>
      <c r="G891" s="119"/>
    </row>
    <row r="892" ht="12.0" customHeight="1">
      <c r="A892" s="118"/>
      <c r="B892" s="118"/>
      <c r="C892" s="118"/>
      <c r="D892" s="118"/>
      <c r="E892" s="118"/>
      <c r="F892" s="118"/>
      <c r="G892" s="119"/>
    </row>
    <row r="893" ht="12.0" customHeight="1">
      <c r="A893" s="118"/>
      <c r="B893" s="118"/>
      <c r="C893" s="118"/>
      <c r="D893" s="118"/>
      <c r="E893" s="118"/>
      <c r="F893" s="118"/>
      <c r="G893" s="119"/>
    </row>
    <row r="894" ht="12.0" customHeight="1">
      <c r="A894" s="118"/>
      <c r="B894" s="118"/>
      <c r="C894" s="118"/>
      <c r="D894" s="118"/>
      <c r="E894" s="118"/>
      <c r="F894" s="118"/>
      <c r="G894" s="119"/>
    </row>
    <row r="895" ht="12.0" customHeight="1">
      <c r="A895" s="118"/>
      <c r="B895" s="118"/>
      <c r="C895" s="118"/>
      <c r="D895" s="118"/>
      <c r="E895" s="118"/>
      <c r="F895" s="118"/>
      <c r="G895" s="119"/>
    </row>
    <row r="896" ht="12.0" customHeight="1">
      <c r="A896" s="118"/>
      <c r="B896" s="118"/>
      <c r="C896" s="118"/>
      <c r="D896" s="118"/>
      <c r="E896" s="118"/>
      <c r="F896" s="118"/>
      <c r="G896" s="119"/>
    </row>
    <row r="897" ht="12.0" customHeight="1">
      <c r="A897" s="118"/>
      <c r="B897" s="118"/>
      <c r="C897" s="118"/>
      <c r="D897" s="118"/>
      <c r="E897" s="118"/>
      <c r="F897" s="118"/>
      <c r="G897" s="119"/>
    </row>
    <row r="898" ht="12.0" customHeight="1">
      <c r="A898" s="118"/>
      <c r="B898" s="118"/>
      <c r="C898" s="118"/>
      <c r="D898" s="118"/>
      <c r="E898" s="118"/>
      <c r="F898" s="118"/>
      <c r="G898" s="119"/>
    </row>
    <row r="899" ht="12.0" customHeight="1">
      <c r="A899" s="118"/>
      <c r="B899" s="118"/>
      <c r="C899" s="118"/>
      <c r="D899" s="118"/>
      <c r="E899" s="118"/>
      <c r="F899" s="118"/>
      <c r="G899" s="119"/>
    </row>
    <row r="900" ht="12.0" customHeight="1">
      <c r="A900" s="118"/>
      <c r="B900" s="118"/>
      <c r="C900" s="118"/>
      <c r="D900" s="118"/>
      <c r="E900" s="118"/>
      <c r="F900" s="118"/>
      <c r="G900" s="119"/>
    </row>
    <row r="901" ht="12.0" customHeight="1">
      <c r="A901" s="118"/>
      <c r="B901" s="118"/>
      <c r="C901" s="118"/>
      <c r="D901" s="118"/>
      <c r="E901" s="118"/>
      <c r="F901" s="118"/>
      <c r="G901" s="119"/>
    </row>
    <row r="902" ht="12.0" customHeight="1">
      <c r="A902" s="118"/>
      <c r="B902" s="118"/>
      <c r="C902" s="118"/>
      <c r="D902" s="118"/>
      <c r="E902" s="118"/>
      <c r="F902" s="118"/>
      <c r="G902" s="119"/>
    </row>
    <row r="903" ht="12.0" customHeight="1">
      <c r="A903" s="118"/>
      <c r="B903" s="118"/>
      <c r="C903" s="118"/>
      <c r="D903" s="118"/>
      <c r="E903" s="118"/>
      <c r="F903" s="118"/>
      <c r="G903" s="119"/>
    </row>
    <row r="904" ht="12.0" customHeight="1">
      <c r="A904" s="118"/>
      <c r="B904" s="118"/>
      <c r="C904" s="118"/>
      <c r="D904" s="118"/>
      <c r="E904" s="118"/>
      <c r="F904" s="118"/>
      <c r="G904" s="119"/>
    </row>
    <row r="905" ht="12.0" customHeight="1">
      <c r="A905" s="118"/>
      <c r="B905" s="118"/>
      <c r="C905" s="118"/>
      <c r="D905" s="118"/>
      <c r="E905" s="118"/>
      <c r="F905" s="118"/>
      <c r="G905" s="119"/>
    </row>
    <row r="906" ht="12.0" customHeight="1">
      <c r="A906" s="118"/>
      <c r="B906" s="118"/>
      <c r="C906" s="118"/>
      <c r="D906" s="118"/>
      <c r="E906" s="118"/>
      <c r="F906" s="118"/>
      <c r="G906" s="119"/>
    </row>
    <row r="907" ht="12.0" customHeight="1">
      <c r="A907" s="118"/>
      <c r="B907" s="118"/>
      <c r="C907" s="118"/>
      <c r="D907" s="118"/>
      <c r="E907" s="118"/>
      <c r="F907" s="118"/>
      <c r="G907" s="119"/>
    </row>
    <row r="908" ht="12.0" customHeight="1">
      <c r="A908" s="118"/>
      <c r="B908" s="118"/>
      <c r="C908" s="118"/>
      <c r="D908" s="118"/>
      <c r="E908" s="118"/>
      <c r="F908" s="118"/>
      <c r="G908" s="119"/>
    </row>
    <row r="909" ht="12.0" customHeight="1">
      <c r="A909" s="118"/>
      <c r="B909" s="118"/>
      <c r="C909" s="118"/>
      <c r="D909" s="118"/>
      <c r="E909" s="118"/>
      <c r="F909" s="118"/>
      <c r="G909" s="119"/>
    </row>
    <row r="910" ht="12.0" customHeight="1">
      <c r="A910" s="118"/>
      <c r="B910" s="118"/>
      <c r="C910" s="118"/>
      <c r="D910" s="118"/>
      <c r="E910" s="118"/>
      <c r="F910" s="118"/>
      <c r="G910" s="119"/>
    </row>
    <row r="911" ht="12.0" customHeight="1">
      <c r="A911" s="118"/>
      <c r="B911" s="118"/>
      <c r="C911" s="118"/>
      <c r="D911" s="118"/>
      <c r="E911" s="118"/>
      <c r="F911" s="118"/>
      <c r="G911" s="119"/>
    </row>
    <row r="912" ht="12.0" customHeight="1">
      <c r="A912" s="118"/>
      <c r="B912" s="118"/>
      <c r="C912" s="118"/>
      <c r="D912" s="118"/>
      <c r="E912" s="118"/>
      <c r="F912" s="118"/>
      <c r="G912" s="119"/>
    </row>
    <row r="913" ht="12.0" customHeight="1">
      <c r="A913" s="118"/>
      <c r="B913" s="118"/>
      <c r="C913" s="118"/>
      <c r="D913" s="118"/>
      <c r="E913" s="118"/>
      <c r="F913" s="118"/>
      <c r="G913" s="119"/>
    </row>
    <row r="914" ht="12.0" customHeight="1">
      <c r="A914" s="118"/>
      <c r="B914" s="118"/>
      <c r="C914" s="118"/>
      <c r="D914" s="118"/>
      <c r="E914" s="118"/>
      <c r="F914" s="118"/>
      <c r="G914" s="119"/>
    </row>
    <row r="915" ht="12.0" customHeight="1">
      <c r="A915" s="118"/>
      <c r="B915" s="118"/>
      <c r="C915" s="118"/>
      <c r="D915" s="118"/>
      <c r="E915" s="118"/>
      <c r="F915" s="118"/>
      <c r="G915" s="119"/>
    </row>
    <row r="916" ht="12.0" customHeight="1">
      <c r="A916" s="118"/>
      <c r="B916" s="118"/>
      <c r="C916" s="118"/>
      <c r="D916" s="118"/>
      <c r="E916" s="118"/>
      <c r="F916" s="118"/>
      <c r="G916" s="119"/>
    </row>
    <row r="917" ht="12.0" customHeight="1">
      <c r="A917" s="118"/>
      <c r="B917" s="118"/>
      <c r="C917" s="118"/>
      <c r="D917" s="118"/>
      <c r="E917" s="118"/>
      <c r="F917" s="118"/>
      <c r="G917" s="119"/>
    </row>
    <row r="918" ht="12.0" customHeight="1">
      <c r="A918" s="118"/>
      <c r="B918" s="118"/>
      <c r="C918" s="118"/>
      <c r="D918" s="118"/>
      <c r="E918" s="118"/>
      <c r="F918" s="118"/>
      <c r="G918" s="119"/>
    </row>
    <row r="919" ht="12.0" customHeight="1">
      <c r="A919" s="118"/>
      <c r="B919" s="118"/>
      <c r="C919" s="118"/>
      <c r="D919" s="118"/>
      <c r="E919" s="118"/>
      <c r="F919" s="118"/>
      <c r="G919" s="119"/>
    </row>
    <row r="920" ht="12.0" customHeight="1">
      <c r="A920" s="118"/>
      <c r="B920" s="118"/>
      <c r="C920" s="118"/>
      <c r="D920" s="118"/>
      <c r="E920" s="118"/>
      <c r="F920" s="118"/>
      <c r="G920" s="119"/>
    </row>
    <row r="921" ht="12.0" customHeight="1">
      <c r="A921" s="118"/>
      <c r="B921" s="118"/>
      <c r="C921" s="118"/>
      <c r="D921" s="118"/>
      <c r="E921" s="118"/>
      <c r="F921" s="118"/>
      <c r="G921" s="119"/>
    </row>
    <row r="922" ht="12.0" customHeight="1">
      <c r="A922" s="118"/>
      <c r="B922" s="118"/>
      <c r="C922" s="118"/>
      <c r="D922" s="118"/>
      <c r="E922" s="118"/>
      <c r="F922" s="118"/>
      <c r="G922" s="119"/>
    </row>
    <row r="923" ht="12.0" customHeight="1">
      <c r="A923" s="118"/>
      <c r="B923" s="118"/>
      <c r="C923" s="118"/>
      <c r="D923" s="118"/>
      <c r="E923" s="118"/>
      <c r="F923" s="118"/>
      <c r="G923" s="119"/>
    </row>
    <row r="924" ht="12.0" customHeight="1">
      <c r="A924" s="118"/>
      <c r="B924" s="118"/>
      <c r="C924" s="118"/>
      <c r="D924" s="118"/>
      <c r="E924" s="118"/>
      <c r="F924" s="118"/>
      <c r="G924" s="119"/>
    </row>
    <row r="925" ht="12.0" customHeight="1">
      <c r="A925" s="118"/>
      <c r="B925" s="118"/>
      <c r="C925" s="118"/>
      <c r="D925" s="118"/>
      <c r="E925" s="118"/>
      <c r="F925" s="118"/>
      <c r="G925" s="119"/>
    </row>
    <row r="926" ht="12.0" customHeight="1">
      <c r="A926" s="118"/>
      <c r="B926" s="118"/>
      <c r="C926" s="118"/>
      <c r="D926" s="118"/>
      <c r="E926" s="118"/>
      <c r="F926" s="118"/>
      <c r="G926" s="119"/>
    </row>
    <row r="927" ht="12.0" customHeight="1">
      <c r="A927" s="118"/>
      <c r="B927" s="118"/>
      <c r="C927" s="118"/>
      <c r="D927" s="118"/>
      <c r="E927" s="118"/>
      <c r="F927" s="118"/>
      <c r="G927" s="119"/>
    </row>
    <row r="928" ht="12.0" customHeight="1">
      <c r="A928" s="118"/>
      <c r="B928" s="118"/>
      <c r="C928" s="118"/>
      <c r="D928" s="118"/>
      <c r="E928" s="118"/>
      <c r="F928" s="118"/>
      <c r="G928" s="119"/>
    </row>
    <row r="929" ht="12.0" customHeight="1">
      <c r="A929" s="118"/>
      <c r="B929" s="118"/>
      <c r="C929" s="118"/>
      <c r="D929" s="118"/>
      <c r="E929" s="118"/>
      <c r="F929" s="118"/>
      <c r="G929" s="119"/>
    </row>
    <row r="930" ht="12.0" customHeight="1">
      <c r="A930" s="118"/>
      <c r="B930" s="118"/>
      <c r="C930" s="118"/>
      <c r="D930" s="118"/>
      <c r="E930" s="118"/>
      <c r="F930" s="118"/>
      <c r="G930" s="119"/>
    </row>
    <row r="931" ht="12.0" customHeight="1">
      <c r="A931" s="118"/>
      <c r="B931" s="118"/>
      <c r="C931" s="118"/>
      <c r="D931" s="118"/>
      <c r="E931" s="118"/>
      <c r="F931" s="118"/>
      <c r="G931" s="119"/>
    </row>
    <row r="932" ht="12.0" customHeight="1">
      <c r="A932" s="118"/>
      <c r="B932" s="118"/>
      <c r="C932" s="118"/>
      <c r="D932" s="118"/>
      <c r="E932" s="118"/>
      <c r="F932" s="118"/>
      <c r="G932" s="119"/>
    </row>
    <row r="933" ht="12.0" customHeight="1">
      <c r="A933" s="118"/>
      <c r="B933" s="118"/>
      <c r="C933" s="118"/>
      <c r="D933" s="118"/>
      <c r="E933" s="118"/>
      <c r="F933" s="118"/>
      <c r="G933" s="119"/>
    </row>
    <row r="934" ht="12.0" customHeight="1">
      <c r="A934" s="118"/>
      <c r="B934" s="118"/>
      <c r="C934" s="118"/>
      <c r="D934" s="118"/>
      <c r="E934" s="118"/>
      <c r="F934" s="118"/>
      <c r="G934" s="119"/>
    </row>
    <row r="935" ht="12.0" customHeight="1">
      <c r="A935" s="118"/>
      <c r="B935" s="118"/>
      <c r="C935" s="118"/>
      <c r="D935" s="118"/>
      <c r="E935" s="118"/>
      <c r="F935" s="118"/>
      <c r="G935" s="119"/>
    </row>
    <row r="936" ht="12.0" customHeight="1">
      <c r="A936" s="118"/>
      <c r="B936" s="118"/>
      <c r="C936" s="118"/>
      <c r="D936" s="118"/>
      <c r="E936" s="118"/>
      <c r="F936" s="118"/>
      <c r="G936" s="119"/>
    </row>
    <row r="937" ht="12.0" customHeight="1">
      <c r="A937" s="118"/>
      <c r="B937" s="118"/>
      <c r="C937" s="118"/>
      <c r="D937" s="118"/>
      <c r="E937" s="118"/>
      <c r="F937" s="118"/>
      <c r="G937" s="119"/>
    </row>
    <row r="938" ht="12.0" customHeight="1">
      <c r="A938" s="118"/>
      <c r="B938" s="118"/>
      <c r="C938" s="118"/>
      <c r="D938" s="118"/>
      <c r="E938" s="118"/>
      <c r="F938" s="118"/>
      <c r="G938" s="119"/>
    </row>
    <row r="939" ht="12.0" customHeight="1">
      <c r="A939" s="118"/>
      <c r="B939" s="118"/>
      <c r="C939" s="118"/>
      <c r="D939" s="118"/>
      <c r="E939" s="118"/>
      <c r="F939" s="118"/>
      <c r="G939" s="119"/>
    </row>
    <row r="940" ht="12.0" customHeight="1">
      <c r="A940" s="118"/>
      <c r="B940" s="118"/>
      <c r="C940" s="118"/>
      <c r="D940" s="118"/>
      <c r="E940" s="118"/>
      <c r="F940" s="118"/>
      <c r="G940" s="119"/>
    </row>
    <row r="941" ht="12.0" customHeight="1">
      <c r="A941" s="118"/>
      <c r="B941" s="118"/>
      <c r="C941" s="118"/>
      <c r="D941" s="118"/>
      <c r="E941" s="118"/>
      <c r="F941" s="118"/>
      <c r="G941" s="119"/>
    </row>
    <row r="942" ht="12.0" customHeight="1">
      <c r="A942" s="118"/>
      <c r="B942" s="118"/>
      <c r="C942" s="118"/>
      <c r="D942" s="118"/>
      <c r="E942" s="118"/>
      <c r="F942" s="118"/>
      <c r="G942" s="119"/>
    </row>
    <row r="943" ht="12.0" customHeight="1">
      <c r="A943" s="118"/>
      <c r="B943" s="118"/>
      <c r="C943" s="118"/>
      <c r="D943" s="118"/>
      <c r="E943" s="118"/>
      <c r="F943" s="118"/>
      <c r="G943" s="119"/>
    </row>
    <row r="944" ht="12.0" customHeight="1">
      <c r="A944" s="118"/>
      <c r="B944" s="118"/>
      <c r="C944" s="118"/>
      <c r="D944" s="118"/>
      <c r="E944" s="118"/>
      <c r="F944" s="118"/>
      <c r="G944" s="119"/>
    </row>
    <row r="945" ht="12.0" customHeight="1">
      <c r="A945" s="118"/>
      <c r="B945" s="118"/>
      <c r="C945" s="118"/>
      <c r="D945" s="118"/>
      <c r="E945" s="118"/>
      <c r="F945" s="118"/>
      <c r="G945" s="119"/>
    </row>
    <row r="946" ht="12.0" customHeight="1">
      <c r="A946" s="118"/>
      <c r="B946" s="118"/>
      <c r="C946" s="118"/>
      <c r="D946" s="118"/>
      <c r="E946" s="118"/>
      <c r="F946" s="118"/>
      <c r="G946" s="119"/>
    </row>
    <row r="947" ht="12.0" customHeight="1">
      <c r="A947" s="118"/>
      <c r="B947" s="118"/>
      <c r="C947" s="118"/>
      <c r="D947" s="118"/>
      <c r="E947" s="118"/>
      <c r="F947" s="118"/>
      <c r="G947" s="119"/>
    </row>
    <row r="948" ht="12.0" customHeight="1">
      <c r="A948" s="118"/>
      <c r="B948" s="118"/>
      <c r="C948" s="118"/>
      <c r="D948" s="118"/>
      <c r="E948" s="118"/>
      <c r="F948" s="118"/>
      <c r="G948" s="119"/>
    </row>
    <row r="949" ht="12.0" customHeight="1">
      <c r="A949" s="118"/>
      <c r="B949" s="118"/>
      <c r="C949" s="118"/>
      <c r="D949" s="118"/>
      <c r="E949" s="118"/>
      <c r="F949" s="118"/>
      <c r="G949" s="119"/>
    </row>
    <row r="950" ht="12.0" customHeight="1">
      <c r="A950" s="118"/>
      <c r="B950" s="118"/>
      <c r="C950" s="118"/>
      <c r="D950" s="118"/>
      <c r="E950" s="118"/>
      <c r="F950" s="118"/>
      <c r="G950" s="119"/>
    </row>
    <row r="951" ht="12.0" customHeight="1">
      <c r="A951" s="118"/>
      <c r="B951" s="118"/>
      <c r="C951" s="118"/>
      <c r="D951" s="118"/>
      <c r="E951" s="118"/>
      <c r="F951" s="118"/>
      <c r="G951" s="119"/>
    </row>
    <row r="952" ht="12.0" customHeight="1">
      <c r="A952" s="118"/>
      <c r="B952" s="118"/>
      <c r="C952" s="118"/>
      <c r="D952" s="118"/>
      <c r="E952" s="118"/>
      <c r="F952" s="118"/>
      <c r="G952" s="119"/>
    </row>
    <row r="953" ht="12.0" customHeight="1">
      <c r="A953" s="118"/>
      <c r="B953" s="118"/>
      <c r="C953" s="118"/>
      <c r="D953" s="118"/>
      <c r="E953" s="118"/>
      <c r="F953" s="118"/>
      <c r="G953" s="119"/>
    </row>
    <row r="954" ht="12.0" customHeight="1">
      <c r="A954" s="118"/>
      <c r="B954" s="118"/>
      <c r="C954" s="118"/>
      <c r="D954" s="118"/>
      <c r="E954" s="118"/>
      <c r="F954" s="118"/>
      <c r="G954" s="119"/>
    </row>
    <row r="955" ht="12.0" customHeight="1">
      <c r="A955" s="118"/>
      <c r="B955" s="118"/>
      <c r="C955" s="118"/>
      <c r="D955" s="118"/>
      <c r="E955" s="118"/>
      <c r="F955" s="118"/>
      <c r="G955" s="119"/>
    </row>
    <row r="956" ht="12.0" customHeight="1">
      <c r="A956" s="118"/>
      <c r="B956" s="118"/>
      <c r="C956" s="118"/>
      <c r="D956" s="118"/>
      <c r="E956" s="118"/>
      <c r="F956" s="118"/>
      <c r="G956" s="119"/>
    </row>
    <row r="957" ht="12.0" customHeight="1">
      <c r="A957" s="118"/>
      <c r="B957" s="118"/>
      <c r="C957" s="118"/>
      <c r="D957" s="118"/>
      <c r="E957" s="118"/>
      <c r="F957" s="118"/>
      <c r="G957" s="119"/>
    </row>
    <row r="958" ht="12.0" customHeight="1">
      <c r="A958" s="118"/>
      <c r="B958" s="118"/>
      <c r="C958" s="118"/>
      <c r="D958" s="118"/>
      <c r="E958" s="118"/>
      <c r="F958" s="118"/>
      <c r="G958" s="119"/>
    </row>
    <row r="959" ht="12.0" customHeight="1">
      <c r="A959" s="118"/>
      <c r="B959" s="118"/>
      <c r="C959" s="118"/>
      <c r="D959" s="118"/>
      <c r="E959" s="118"/>
      <c r="F959" s="118"/>
      <c r="G959" s="119"/>
    </row>
    <row r="960" ht="12.0" customHeight="1">
      <c r="A960" s="118"/>
      <c r="B960" s="118"/>
      <c r="C960" s="118"/>
      <c r="D960" s="118"/>
      <c r="E960" s="118"/>
      <c r="F960" s="118"/>
      <c r="G960" s="119"/>
    </row>
    <row r="961" ht="12.0" customHeight="1">
      <c r="A961" s="118"/>
      <c r="B961" s="118"/>
      <c r="C961" s="118"/>
      <c r="D961" s="118"/>
      <c r="E961" s="118"/>
      <c r="F961" s="118"/>
      <c r="G961" s="119"/>
    </row>
    <row r="962" ht="12.0" customHeight="1">
      <c r="A962" s="118"/>
      <c r="B962" s="118"/>
      <c r="C962" s="118"/>
      <c r="D962" s="118"/>
      <c r="E962" s="118"/>
      <c r="F962" s="118"/>
      <c r="G962" s="119"/>
    </row>
    <row r="963" ht="12.0" customHeight="1">
      <c r="A963" s="118"/>
      <c r="B963" s="118"/>
      <c r="C963" s="118"/>
      <c r="D963" s="118"/>
      <c r="E963" s="118"/>
      <c r="F963" s="118"/>
      <c r="G963" s="119"/>
    </row>
    <row r="964" ht="12.0" customHeight="1">
      <c r="A964" s="118"/>
      <c r="B964" s="118"/>
      <c r="C964" s="118"/>
      <c r="D964" s="118"/>
      <c r="E964" s="118"/>
      <c r="F964" s="118"/>
      <c r="G964" s="119"/>
    </row>
    <row r="965" ht="12.0" customHeight="1">
      <c r="A965" s="118"/>
      <c r="B965" s="118"/>
      <c r="C965" s="118"/>
      <c r="D965" s="118"/>
      <c r="E965" s="118"/>
      <c r="F965" s="118"/>
      <c r="G965" s="119"/>
    </row>
    <row r="966" ht="12.0" customHeight="1">
      <c r="A966" s="118"/>
      <c r="B966" s="118"/>
      <c r="C966" s="118"/>
      <c r="D966" s="118"/>
      <c r="E966" s="118"/>
      <c r="F966" s="118"/>
      <c r="G966" s="119"/>
    </row>
    <row r="967" ht="12.0" customHeight="1">
      <c r="A967" s="118"/>
      <c r="B967" s="118"/>
      <c r="C967" s="118"/>
      <c r="D967" s="118"/>
      <c r="E967" s="118"/>
      <c r="F967" s="118"/>
      <c r="G967" s="119"/>
    </row>
    <row r="968" ht="12.0" customHeight="1">
      <c r="A968" s="118"/>
      <c r="B968" s="118"/>
      <c r="C968" s="118"/>
      <c r="D968" s="118"/>
      <c r="E968" s="118"/>
      <c r="F968" s="118"/>
      <c r="G968" s="119"/>
    </row>
    <row r="969" ht="12.0" customHeight="1">
      <c r="A969" s="118"/>
      <c r="B969" s="118"/>
      <c r="C969" s="118"/>
      <c r="D969" s="118"/>
      <c r="E969" s="118"/>
      <c r="F969" s="118"/>
      <c r="G969" s="119"/>
    </row>
    <row r="970" ht="12.0" customHeight="1">
      <c r="A970" s="118"/>
      <c r="B970" s="118"/>
      <c r="C970" s="118"/>
      <c r="D970" s="118"/>
      <c r="E970" s="118"/>
      <c r="F970" s="118"/>
      <c r="G970" s="119"/>
    </row>
    <row r="971" ht="12.0" customHeight="1">
      <c r="A971" s="118"/>
      <c r="B971" s="118"/>
      <c r="C971" s="118"/>
      <c r="D971" s="118"/>
      <c r="E971" s="118"/>
      <c r="F971" s="118"/>
      <c r="G971" s="119"/>
    </row>
    <row r="972" ht="12.0" customHeight="1">
      <c r="A972" s="118"/>
      <c r="B972" s="118"/>
      <c r="C972" s="118"/>
      <c r="D972" s="118"/>
      <c r="E972" s="118"/>
      <c r="F972" s="118"/>
      <c r="G972" s="119"/>
    </row>
    <row r="973" ht="12.0" customHeight="1">
      <c r="A973" s="118"/>
      <c r="B973" s="118"/>
      <c r="C973" s="118"/>
      <c r="D973" s="118"/>
      <c r="E973" s="118"/>
      <c r="F973" s="118"/>
      <c r="G973" s="119"/>
    </row>
    <row r="974" ht="12.0" customHeight="1">
      <c r="A974" s="118"/>
      <c r="B974" s="118"/>
      <c r="C974" s="118"/>
      <c r="D974" s="118"/>
      <c r="E974" s="118"/>
      <c r="F974" s="118"/>
      <c r="G974" s="119"/>
    </row>
    <row r="975" ht="12.0" customHeight="1">
      <c r="A975" s="118"/>
      <c r="B975" s="118"/>
      <c r="C975" s="118"/>
      <c r="D975" s="118"/>
      <c r="E975" s="118"/>
      <c r="F975" s="118"/>
      <c r="G975" s="119"/>
    </row>
    <row r="976" ht="12.0" customHeight="1">
      <c r="A976" s="118"/>
      <c r="B976" s="118"/>
      <c r="C976" s="118"/>
      <c r="D976" s="118"/>
      <c r="E976" s="118"/>
      <c r="F976" s="118"/>
      <c r="G976" s="119"/>
    </row>
    <row r="977" ht="12.0" customHeight="1">
      <c r="A977" s="118"/>
      <c r="B977" s="118"/>
      <c r="C977" s="118"/>
      <c r="D977" s="118"/>
      <c r="E977" s="118"/>
      <c r="F977" s="118"/>
      <c r="G977" s="119"/>
    </row>
    <row r="978" ht="12.0" customHeight="1">
      <c r="A978" s="118"/>
      <c r="B978" s="118"/>
      <c r="C978" s="118"/>
      <c r="D978" s="118"/>
      <c r="E978" s="118"/>
      <c r="F978" s="118"/>
      <c r="G978" s="119"/>
    </row>
    <row r="979" ht="12.0" customHeight="1">
      <c r="A979" s="118"/>
      <c r="B979" s="118"/>
      <c r="C979" s="118"/>
      <c r="D979" s="118"/>
      <c r="E979" s="118"/>
      <c r="F979" s="118"/>
      <c r="G979" s="119"/>
    </row>
    <row r="980" ht="12.0" customHeight="1">
      <c r="A980" s="118"/>
      <c r="B980" s="118"/>
      <c r="C980" s="118"/>
      <c r="D980" s="118"/>
      <c r="E980" s="118"/>
      <c r="F980" s="118"/>
      <c r="G980" s="119"/>
    </row>
    <row r="981" ht="12.0" customHeight="1">
      <c r="A981" s="118"/>
      <c r="B981" s="118"/>
      <c r="C981" s="118"/>
      <c r="D981" s="118"/>
      <c r="E981" s="118"/>
      <c r="F981" s="118"/>
      <c r="G981" s="119"/>
    </row>
    <row r="982" ht="12.0" customHeight="1">
      <c r="A982" s="118"/>
      <c r="B982" s="118"/>
      <c r="C982" s="118"/>
      <c r="D982" s="118"/>
      <c r="E982" s="118"/>
      <c r="F982" s="118"/>
      <c r="G982" s="119"/>
    </row>
    <row r="983" ht="12.0" customHeight="1">
      <c r="A983" s="118"/>
      <c r="B983" s="118"/>
      <c r="C983" s="118"/>
      <c r="D983" s="118"/>
      <c r="E983" s="118"/>
      <c r="F983" s="118"/>
      <c r="G983" s="119"/>
    </row>
    <row r="984" ht="12.0" customHeight="1">
      <c r="A984" s="118"/>
      <c r="B984" s="118"/>
      <c r="C984" s="118"/>
      <c r="D984" s="118"/>
      <c r="E984" s="118"/>
      <c r="F984" s="118"/>
      <c r="G984" s="119"/>
    </row>
    <row r="985" ht="12.0" customHeight="1">
      <c r="A985" s="118"/>
      <c r="B985" s="118"/>
      <c r="C985" s="118"/>
      <c r="D985" s="118"/>
      <c r="E985" s="118"/>
      <c r="F985" s="118"/>
      <c r="G985" s="119"/>
    </row>
    <row r="986" ht="12.0" customHeight="1">
      <c r="A986" s="118"/>
      <c r="B986" s="118"/>
      <c r="C986" s="118"/>
      <c r="D986" s="118"/>
      <c r="E986" s="118"/>
      <c r="F986" s="118"/>
      <c r="G986" s="119"/>
    </row>
    <row r="987" ht="12.0" customHeight="1">
      <c r="A987" s="118"/>
      <c r="B987" s="118"/>
      <c r="C987" s="118"/>
      <c r="D987" s="118"/>
      <c r="E987" s="118"/>
      <c r="F987" s="118"/>
      <c r="G987" s="119"/>
    </row>
    <row r="988" ht="12.0" customHeight="1">
      <c r="A988" s="118"/>
      <c r="B988" s="118"/>
      <c r="C988" s="118"/>
      <c r="D988" s="118"/>
      <c r="E988" s="118"/>
      <c r="F988" s="118"/>
      <c r="G988" s="119"/>
    </row>
    <row r="989" ht="12.0" customHeight="1">
      <c r="A989" s="118"/>
      <c r="B989" s="118"/>
      <c r="C989" s="118"/>
      <c r="D989" s="118"/>
      <c r="E989" s="118"/>
      <c r="F989" s="118"/>
      <c r="G989" s="119"/>
    </row>
    <row r="990" ht="12.0" customHeight="1">
      <c r="A990" s="118"/>
      <c r="B990" s="118"/>
      <c r="C990" s="118"/>
      <c r="D990" s="118"/>
      <c r="E990" s="118"/>
      <c r="F990" s="118"/>
      <c r="G990" s="119"/>
    </row>
    <row r="991" ht="12.0" customHeight="1">
      <c r="A991" s="118"/>
      <c r="B991" s="118"/>
      <c r="C991" s="118"/>
      <c r="D991" s="118"/>
      <c r="E991" s="118"/>
      <c r="F991" s="118"/>
      <c r="G991" s="119"/>
    </row>
    <row r="992" ht="12.0" customHeight="1">
      <c r="A992" s="118"/>
      <c r="B992" s="118"/>
      <c r="C992" s="118"/>
      <c r="D992" s="118"/>
      <c r="E992" s="118"/>
      <c r="F992" s="118"/>
      <c r="G992" s="119"/>
    </row>
    <row r="993" ht="12.0" customHeight="1">
      <c r="A993" s="118"/>
      <c r="B993" s="118"/>
      <c r="C993" s="118"/>
      <c r="D993" s="118"/>
      <c r="E993" s="118"/>
      <c r="F993" s="118"/>
      <c r="G993" s="119"/>
    </row>
    <row r="994" ht="12.0" customHeight="1">
      <c r="A994" s="118"/>
      <c r="B994" s="118"/>
      <c r="C994" s="118"/>
      <c r="D994" s="118"/>
      <c r="E994" s="118"/>
      <c r="F994" s="118"/>
      <c r="G994" s="119"/>
    </row>
    <row r="995" ht="12.0" customHeight="1">
      <c r="A995" s="118"/>
      <c r="B995" s="118"/>
      <c r="C995" s="118"/>
      <c r="D995" s="118"/>
      <c r="E995" s="118"/>
      <c r="F995" s="118"/>
      <c r="G995" s="119"/>
    </row>
    <row r="996" ht="12.0" customHeight="1">
      <c r="A996" s="118"/>
      <c r="B996" s="118"/>
      <c r="C996" s="118"/>
      <c r="D996" s="118"/>
      <c r="E996" s="118"/>
      <c r="F996" s="118"/>
      <c r="G996" s="119"/>
    </row>
    <row r="997" ht="12.0" customHeight="1">
      <c r="A997" s="118"/>
      <c r="B997" s="118"/>
      <c r="C997" s="118"/>
      <c r="D997" s="118"/>
      <c r="E997" s="118"/>
      <c r="F997" s="118"/>
      <c r="G997" s="119"/>
    </row>
    <row r="998" ht="12.0" customHeight="1">
      <c r="A998" s="118"/>
      <c r="B998" s="118"/>
      <c r="C998" s="118"/>
      <c r="D998" s="118"/>
      <c r="E998" s="118"/>
      <c r="F998" s="118"/>
      <c r="G998" s="119"/>
    </row>
    <row r="999" ht="12.0" customHeight="1">
      <c r="A999" s="118"/>
      <c r="B999" s="118"/>
      <c r="C999" s="118"/>
      <c r="D999" s="118"/>
      <c r="E999" s="118"/>
      <c r="F999" s="118"/>
      <c r="G999" s="119"/>
    </row>
    <row r="1000" ht="12.0" customHeight="1">
      <c r="A1000" s="118"/>
      <c r="B1000" s="118"/>
      <c r="C1000" s="118"/>
      <c r="D1000" s="118"/>
      <c r="E1000" s="118"/>
      <c r="F1000" s="118"/>
      <c r="G1000" s="119"/>
    </row>
  </sheetData>
  <conditionalFormatting sqref="J2:J7">
    <cfRule type="cellIs" dxfId="1" priority="1" operator="equal">
      <formula>0</formula>
    </cfRule>
  </conditionalFormatting>
  <conditionalFormatting sqref="J2:J7">
    <cfRule type="cellIs" dxfId="2" priority="2" operator="greaterThan">
      <formula>0</formula>
    </cfRule>
  </conditionalFormatting>
  <printOptions gridLines="1" horizontalCentered="1"/>
  <pageMargins bottom="0.75" footer="0.0" header="0.0" left="0.7" right="0.7" top="0.75"/>
  <pageSetup paperSize="9" cellComments="atEnd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hidden="1" min="1" max="1" width="4.0"/>
    <col customWidth="1" min="2" max="2" width="15.13"/>
    <col customWidth="1" min="3" max="3" width="30.0"/>
    <col customWidth="1" min="4" max="5" width="10.38"/>
    <col customWidth="1" min="6" max="6" width="13.13"/>
    <col customWidth="1" min="7" max="7" width="12.88"/>
    <col customWidth="1" min="8" max="26" width="8.63"/>
  </cols>
  <sheetData>
    <row r="1" ht="12.75" customHeight="1">
      <c r="A1" s="52">
        <v>1.0</v>
      </c>
      <c r="B1" s="120" t="s">
        <v>165</v>
      </c>
      <c r="C1" s="121" t="str">
        <f>VLOOKUP(A1,Ajakava!A:F,4,FALSE)</f>
        <v>M ML A2</v>
      </c>
      <c r="F1" s="120" t="s">
        <v>166</v>
      </c>
      <c r="G1" s="121"/>
    </row>
    <row r="2" ht="12.75" customHeight="1">
      <c r="A2" s="52">
        <v>1.0</v>
      </c>
      <c r="B2" s="52">
        <f>VLOOKUP(A2,Ajakava!A:F,1,FALSE)</f>
        <v>1</v>
      </c>
      <c r="D2" s="122"/>
      <c r="E2" s="123"/>
      <c r="F2" s="122"/>
      <c r="G2" s="123"/>
    </row>
    <row r="3" ht="12.75" customHeight="1">
      <c r="A3" s="52">
        <v>1.0</v>
      </c>
      <c r="B3" s="123"/>
      <c r="C3" s="122" t="s">
        <v>167</v>
      </c>
      <c r="D3" s="124" t="s">
        <v>12</v>
      </c>
      <c r="E3" s="124" t="s">
        <v>13</v>
      </c>
      <c r="F3" s="124" t="s">
        <v>14</v>
      </c>
      <c r="G3" s="124" t="s">
        <v>15</v>
      </c>
    </row>
    <row r="4" ht="12.75" customHeight="1">
      <c r="A4" s="52">
        <v>1.0</v>
      </c>
      <c r="B4" s="125" t="s">
        <v>168</v>
      </c>
      <c r="C4" s="126" t="str">
        <f>VLOOKUP(A4,Ajakava!A:F,5,FALSE)</f>
        <v>Hendrik Ella</v>
      </c>
      <c r="D4" s="126"/>
      <c r="E4" s="126"/>
      <c r="F4" s="126"/>
      <c r="G4" s="126"/>
    </row>
    <row r="5" ht="12.75" customHeight="1">
      <c r="A5" s="52">
        <v>1.0</v>
      </c>
      <c r="B5" s="125" t="s">
        <v>169</v>
      </c>
      <c r="C5" s="126" t="str">
        <f>VLOOKUP(A4,Ajakava!A:F,6,FALSE)</f>
        <v>Ellikar Eensalu</v>
      </c>
      <c r="D5" s="126"/>
      <c r="E5" s="126"/>
      <c r="F5" s="126"/>
      <c r="G5" s="126"/>
    </row>
    <row r="6" ht="12.75" customHeight="1">
      <c r="A6" s="52">
        <v>1.0</v>
      </c>
    </row>
    <row r="7" ht="12.75" customHeight="1">
      <c r="A7" s="52">
        <v>2.0</v>
      </c>
      <c r="B7" s="120" t="s">
        <v>165</v>
      </c>
      <c r="C7" s="121" t="str">
        <f>VLOOKUP(A7,Ajakava!A:F,4,FALSE)</f>
        <v>M ML B2</v>
      </c>
      <c r="F7" s="120" t="s">
        <v>166</v>
      </c>
      <c r="G7" s="121"/>
    </row>
    <row r="8" ht="12.75" customHeight="1">
      <c r="A8" s="52">
        <v>2.0</v>
      </c>
      <c r="B8" s="52">
        <f>VLOOKUP(A8,Ajakava!A:F,1,FALSE)</f>
        <v>2</v>
      </c>
      <c r="D8" s="122"/>
      <c r="E8" s="123"/>
      <c r="F8" s="122"/>
      <c r="G8" s="123"/>
    </row>
    <row r="9" ht="12.75" customHeight="1">
      <c r="A9" s="52">
        <v>2.0</v>
      </c>
      <c r="B9" s="123"/>
      <c r="C9" s="122" t="s">
        <v>167</v>
      </c>
      <c r="D9" s="124" t="s">
        <v>12</v>
      </c>
      <c r="E9" s="124" t="s">
        <v>13</v>
      </c>
      <c r="F9" s="124" t="s">
        <v>14</v>
      </c>
      <c r="G9" s="124" t="s">
        <v>15</v>
      </c>
    </row>
    <row r="10" ht="12.75" customHeight="1">
      <c r="A10" s="52">
        <v>2.0</v>
      </c>
      <c r="B10" s="125" t="s">
        <v>168</v>
      </c>
      <c r="C10" s="126" t="str">
        <f>VLOOKUP(A10,Ajakava!A:F,5,FALSE)</f>
        <v>Rannar Kiviste</v>
      </c>
      <c r="D10" s="126"/>
      <c r="E10" s="126"/>
      <c r="F10" s="126"/>
      <c r="G10" s="126"/>
    </row>
    <row r="11" ht="12.75" customHeight="1">
      <c r="A11" s="52">
        <v>2.0</v>
      </c>
      <c r="B11" s="125" t="s">
        <v>169</v>
      </c>
      <c r="C11" s="126" t="str">
        <f>VLOOKUP(A10,Ajakava!A:F,6,FALSE)</f>
        <v>Andres Ella</v>
      </c>
      <c r="D11" s="126"/>
      <c r="E11" s="126"/>
      <c r="F11" s="126"/>
      <c r="G11" s="126"/>
    </row>
    <row r="12" ht="12.75" customHeight="1">
      <c r="A12" s="52">
        <v>2.0</v>
      </c>
    </row>
    <row r="13" ht="12.75" customHeight="1">
      <c r="A13" s="1">
        <v>3.0</v>
      </c>
      <c r="B13" s="120" t="s">
        <v>165</v>
      </c>
      <c r="C13" s="121" t="str">
        <f>VLOOKUP(A13,Ajakava!A:F,4,FALSE)</f>
        <v>M ML C2</v>
      </c>
      <c r="F13" s="120" t="s">
        <v>166</v>
      </c>
      <c r="G13" s="121"/>
    </row>
    <row r="14" ht="12.75" customHeight="1">
      <c r="A14" s="1">
        <v>3.0</v>
      </c>
      <c r="B14" s="52">
        <f>VLOOKUP(A14,Ajakava!A:F,1,FALSE)</f>
        <v>3</v>
      </c>
      <c r="D14" s="122"/>
      <c r="E14" s="123"/>
      <c r="F14" s="122"/>
      <c r="G14" s="123"/>
    </row>
    <row r="15" ht="12.75" customHeight="1">
      <c r="A15" s="1">
        <v>3.0</v>
      </c>
      <c r="B15" s="123"/>
      <c r="C15" s="122" t="s">
        <v>167</v>
      </c>
      <c r="D15" s="124" t="s">
        <v>12</v>
      </c>
      <c r="E15" s="124" t="s">
        <v>13</v>
      </c>
      <c r="F15" s="124" t="s">
        <v>14</v>
      </c>
      <c r="G15" s="124" t="s">
        <v>15</v>
      </c>
    </row>
    <row r="16" ht="12.75" customHeight="1">
      <c r="A16" s="1">
        <v>3.0</v>
      </c>
      <c r="B16" s="125" t="s">
        <v>168</v>
      </c>
      <c r="C16" s="126" t="str">
        <f>VLOOKUP(A16,Ajakava!A:F,5,FALSE)</f>
        <v>Kairo Kadarpik</v>
      </c>
      <c r="D16" s="126"/>
      <c r="E16" s="126"/>
      <c r="F16" s="126"/>
      <c r="G16" s="126"/>
    </row>
    <row r="17" ht="12.75" customHeight="1">
      <c r="A17" s="1">
        <v>3.0</v>
      </c>
      <c r="B17" s="125" t="s">
        <v>169</v>
      </c>
      <c r="C17" s="126" t="str">
        <f>VLOOKUP(A16,Ajakava!A:F,6,FALSE)</f>
        <v>Rando Roosla</v>
      </c>
      <c r="D17" s="126"/>
      <c r="E17" s="126"/>
      <c r="F17" s="126"/>
      <c r="G17" s="126"/>
    </row>
    <row r="18" ht="12.75" customHeight="1">
      <c r="A18" s="1">
        <v>3.0</v>
      </c>
    </row>
    <row r="19" ht="12.75" customHeight="1">
      <c r="A19" s="1">
        <v>4.0</v>
      </c>
      <c r="B19" s="120" t="s">
        <v>165</v>
      </c>
      <c r="C19" s="121" t="str">
        <f>VLOOKUP(A19,Ajakava!A:F,4,FALSE)</f>
        <v>M RL A1</v>
      </c>
      <c r="F19" s="120" t="s">
        <v>166</v>
      </c>
      <c r="G19" s="121"/>
    </row>
    <row r="20" ht="12.75" customHeight="1">
      <c r="A20" s="1">
        <v>4.0</v>
      </c>
      <c r="B20" s="52">
        <f>VLOOKUP(A20,Ajakava!A:F,1,FALSE)</f>
        <v>4</v>
      </c>
      <c r="D20" s="122"/>
      <c r="E20" s="123"/>
      <c r="F20" s="122"/>
      <c r="G20" s="123"/>
    </row>
    <row r="21" ht="12.75" customHeight="1">
      <c r="A21" s="1">
        <v>4.0</v>
      </c>
      <c r="B21" s="123"/>
      <c r="C21" s="122" t="s">
        <v>167</v>
      </c>
      <c r="D21" s="124" t="s">
        <v>12</v>
      </c>
      <c r="E21" s="124" t="s">
        <v>13</v>
      </c>
      <c r="F21" s="124" t="s">
        <v>14</v>
      </c>
      <c r="G21" s="124" t="s">
        <v>15</v>
      </c>
    </row>
    <row r="22" ht="12.75" customHeight="1">
      <c r="A22" s="1">
        <v>4.0</v>
      </c>
      <c r="B22" s="125" t="s">
        <v>168</v>
      </c>
      <c r="C22" s="126" t="str">
        <f>VLOOKUP(A22,Ajakava!A:F,5,FALSE)</f>
        <v>Virgo Olju</v>
      </c>
      <c r="D22" s="126"/>
      <c r="E22" s="126"/>
      <c r="F22" s="126"/>
      <c r="G22" s="126"/>
    </row>
    <row r="23" ht="12.75" customHeight="1">
      <c r="A23" s="1">
        <v>4.0</v>
      </c>
      <c r="B23" s="125" t="s">
        <v>169</v>
      </c>
      <c r="C23" s="126" t="str">
        <f>VLOOKUP(A22,Ajakava!A:F,6,FALSE)</f>
        <v>Mairon Kask</v>
      </c>
      <c r="D23" s="126"/>
      <c r="E23" s="126"/>
      <c r="F23" s="126"/>
      <c r="G23" s="126"/>
    </row>
    <row r="24" ht="12.75" customHeight="1">
      <c r="A24" s="1">
        <v>4.0</v>
      </c>
    </row>
    <row r="25" ht="12.75" customHeight="1">
      <c r="A25" s="1">
        <v>5.0</v>
      </c>
      <c r="B25" s="120" t="s">
        <v>165</v>
      </c>
      <c r="C25" s="121" t="str">
        <f>VLOOKUP(A25,Ajakava!A:F,4,FALSE)</f>
        <v>M RL A2</v>
      </c>
      <c r="F25" s="120" t="s">
        <v>166</v>
      </c>
      <c r="G25" s="121"/>
    </row>
    <row r="26" ht="12.75" customHeight="1">
      <c r="A26" s="1">
        <v>5.0</v>
      </c>
      <c r="B26" s="52">
        <f>VLOOKUP(A26,Ajakava!A:F,1,FALSE)</f>
        <v>5</v>
      </c>
      <c r="D26" s="122"/>
      <c r="E26" s="123"/>
      <c r="F26" s="122"/>
      <c r="G26" s="123"/>
    </row>
    <row r="27" ht="12.75" customHeight="1">
      <c r="A27" s="1">
        <v>5.0</v>
      </c>
      <c r="B27" s="123"/>
      <c r="C27" s="122" t="s">
        <v>167</v>
      </c>
      <c r="D27" s="124" t="s">
        <v>12</v>
      </c>
      <c r="E27" s="124" t="s">
        <v>13</v>
      </c>
      <c r="F27" s="124" t="s">
        <v>14</v>
      </c>
      <c r="G27" s="124" t="s">
        <v>15</v>
      </c>
    </row>
    <row r="28" ht="12.75" customHeight="1">
      <c r="A28" s="1">
        <v>5.0</v>
      </c>
      <c r="B28" s="125" t="s">
        <v>168</v>
      </c>
      <c r="C28" s="126" t="str">
        <f>VLOOKUP(A28,Ajakava!A:F,5,FALSE)</f>
        <v>Erki Lumiste</v>
      </c>
      <c r="D28" s="126"/>
      <c r="E28" s="126"/>
      <c r="F28" s="126"/>
      <c r="G28" s="126"/>
    </row>
    <row r="29" ht="12.75" customHeight="1">
      <c r="A29" s="1">
        <v>5.0</v>
      </c>
      <c r="B29" s="125" t="s">
        <v>169</v>
      </c>
      <c r="C29" s="126" t="str">
        <f>VLOOKUP(A28,Ajakava!A:F,6,FALSE)</f>
        <v>Sander Saar</v>
      </c>
      <c r="D29" s="126"/>
      <c r="E29" s="126"/>
      <c r="F29" s="126"/>
      <c r="G29" s="126"/>
    </row>
    <row r="30" ht="12.75" customHeight="1">
      <c r="A30" s="1">
        <v>5.0</v>
      </c>
    </row>
    <row r="31" ht="12.75" customHeight="1">
      <c r="A31" s="1">
        <v>6.0</v>
      </c>
      <c r="B31" s="120" t="s">
        <v>165</v>
      </c>
      <c r="C31" s="121" t="str">
        <f>VLOOKUP(A31,Ajakava!A:F,4,FALSE)</f>
        <v>N ML A1</v>
      </c>
      <c r="F31" s="120" t="s">
        <v>166</v>
      </c>
      <c r="G31" s="121"/>
    </row>
    <row r="32" ht="12.75" customHeight="1">
      <c r="A32" s="1">
        <v>6.0</v>
      </c>
      <c r="B32" s="52">
        <f>VLOOKUP(A32,Ajakava!A:F,1,FALSE)</f>
        <v>6</v>
      </c>
      <c r="D32" s="122"/>
      <c r="E32" s="123"/>
      <c r="F32" s="122"/>
      <c r="G32" s="123"/>
    </row>
    <row r="33" ht="12.75" customHeight="1">
      <c r="A33" s="1">
        <v>6.0</v>
      </c>
      <c r="B33" s="123"/>
      <c r="C33" s="122" t="s">
        <v>167</v>
      </c>
      <c r="D33" s="124" t="s">
        <v>12</v>
      </c>
      <c r="E33" s="124" t="s">
        <v>13</v>
      </c>
      <c r="F33" s="124" t="s">
        <v>14</v>
      </c>
      <c r="G33" s="124" t="s">
        <v>15</v>
      </c>
    </row>
    <row r="34" ht="12.75" customHeight="1">
      <c r="A34" s="1">
        <v>6.0</v>
      </c>
      <c r="B34" s="125" t="s">
        <v>168</v>
      </c>
      <c r="C34" s="126" t="str">
        <f>VLOOKUP(A34,Ajakava!A:F,5,FALSE)</f>
        <v>Gerlin Unga</v>
      </c>
      <c r="D34" s="126"/>
      <c r="E34" s="126"/>
      <c r="F34" s="126"/>
      <c r="G34" s="126"/>
    </row>
    <row r="35" ht="12.75" customHeight="1">
      <c r="A35" s="1">
        <v>6.0</v>
      </c>
      <c r="B35" s="125" t="s">
        <v>169</v>
      </c>
      <c r="C35" s="126" t="str">
        <f>VLOOKUP(A34,Ajakava!A:F,6,FALSE)</f>
        <v>Piret Loorits</v>
      </c>
      <c r="D35" s="126"/>
      <c r="E35" s="126"/>
      <c r="F35" s="126"/>
      <c r="G35" s="126"/>
    </row>
    <row r="36" ht="12.75" customHeight="1">
      <c r="A36" s="1">
        <v>6.0</v>
      </c>
    </row>
    <row r="37" ht="12.75" customHeight="1">
      <c r="A37" s="52">
        <v>7.0</v>
      </c>
      <c r="B37" s="120" t="s">
        <v>165</v>
      </c>
      <c r="C37" s="121" t="str">
        <f>VLOOKUP(A37,Ajakava!A:F,4,FALSE)</f>
        <v>N ML A2</v>
      </c>
      <c r="F37" s="120" t="s">
        <v>166</v>
      </c>
      <c r="G37" s="121"/>
    </row>
    <row r="38" ht="12.75" customHeight="1">
      <c r="A38" s="52">
        <v>7.0</v>
      </c>
      <c r="B38" s="52">
        <f>VLOOKUP(A38,Ajakava!A:F,1,FALSE)</f>
        <v>7</v>
      </c>
      <c r="D38" s="122"/>
      <c r="E38" s="123"/>
      <c r="F38" s="122"/>
      <c r="G38" s="123"/>
    </row>
    <row r="39" ht="12.75" customHeight="1">
      <c r="A39" s="52">
        <v>7.0</v>
      </c>
      <c r="B39" s="123"/>
      <c r="C39" s="122" t="s">
        <v>167</v>
      </c>
      <c r="D39" s="124" t="s">
        <v>12</v>
      </c>
      <c r="E39" s="124" t="s">
        <v>13</v>
      </c>
      <c r="F39" s="124" t="s">
        <v>14</v>
      </c>
      <c r="G39" s="124" t="s">
        <v>15</v>
      </c>
    </row>
    <row r="40" ht="12.75" customHeight="1">
      <c r="A40" s="52">
        <v>7.0</v>
      </c>
      <c r="B40" s="125" t="s">
        <v>168</v>
      </c>
      <c r="C40" s="126" t="str">
        <f>VLOOKUP(A40,Ajakava!A:F,5,FALSE)</f>
        <v>Janete Tiits</v>
      </c>
      <c r="D40" s="126"/>
      <c r="E40" s="126"/>
      <c r="F40" s="126"/>
      <c r="G40" s="126"/>
    </row>
    <row r="41" ht="12.75" customHeight="1">
      <c r="A41" s="52">
        <v>7.0</v>
      </c>
      <c r="B41" s="125" t="s">
        <v>169</v>
      </c>
      <c r="C41" s="126" t="str">
        <f>VLOOKUP(A40,Ajakava!A:F,6,FALSE)</f>
        <v>Anely Pedai</v>
      </c>
      <c r="D41" s="126"/>
      <c r="E41" s="126"/>
      <c r="F41" s="126"/>
      <c r="G41" s="126"/>
    </row>
    <row r="42" ht="12.75" customHeight="1">
      <c r="A42" s="52">
        <v>7.0</v>
      </c>
    </row>
    <row r="43" ht="12.75" customHeight="1">
      <c r="A43" s="52">
        <v>8.0</v>
      </c>
      <c r="B43" s="120" t="s">
        <v>165</v>
      </c>
      <c r="C43" s="121" t="str">
        <f>VLOOKUP(A43,Ajakava!A:F,4,FALSE)</f>
        <v>N ML B2</v>
      </c>
      <c r="F43" s="120" t="s">
        <v>166</v>
      </c>
      <c r="G43" s="121"/>
    </row>
    <row r="44" ht="12.75" customHeight="1">
      <c r="A44" s="52">
        <v>8.0</v>
      </c>
      <c r="B44" s="52">
        <f>VLOOKUP(A44,Ajakava!A:F,1,FALSE)</f>
        <v>8</v>
      </c>
      <c r="D44" s="122"/>
      <c r="E44" s="123"/>
      <c r="F44" s="122"/>
      <c r="G44" s="123"/>
    </row>
    <row r="45" ht="12.75" customHeight="1">
      <c r="A45" s="52">
        <v>8.0</v>
      </c>
      <c r="B45" s="123"/>
      <c r="C45" s="122" t="s">
        <v>167</v>
      </c>
      <c r="D45" s="124" t="s">
        <v>12</v>
      </c>
      <c r="E45" s="124" t="s">
        <v>13</v>
      </c>
      <c r="F45" s="124" t="s">
        <v>14</v>
      </c>
      <c r="G45" s="124" t="s">
        <v>15</v>
      </c>
    </row>
    <row r="46" ht="12.75" customHeight="1">
      <c r="A46" s="52">
        <v>8.0</v>
      </c>
      <c r="B46" s="125" t="s">
        <v>168</v>
      </c>
      <c r="C46" s="126" t="str">
        <f>VLOOKUP(A46,Ajakava!A:F,5,FALSE)</f>
        <v>Evaliisa Poola</v>
      </c>
      <c r="D46" s="126"/>
      <c r="E46" s="126"/>
      <c r="F46" s="126"/>
      <c r="G46" s="126"/>
    </row>
    <row r="47" ht="12.75" customHeight="1">
      <c r="A47" s="52">
        <v>8.0</v>
      </c>
      <c r="B47" s="125" t="s">
        <v>169</v>
      </c>
      <c r="C47" s="126" t="str">
        <f>VLOOKUP(A46,Ajakava!A:F,6,FALSE)</f>
        <v>Emma Lisette Kadarpik</v>
      </c>
      <c r="D47" s="126"/>
      <c r="E47" s="126"/>
      <c r="F47" s="126"/>
      <c r="G47" s="126"/>
    </row>
    <row r="48" ht="12.75" customHeight="1">
      <c r="A48" s="52">
        <v>8.0</v>
      </c>
    </row>
    <row r="49" ht="12.75" customHeight="1">
      <c r="A49" s="52">
        <v>9.0</v>
      </c>
      <c r="B49" s="120" t="s">
        <v>165</v>
      </c>
      <c r="C49" s="121" t="str">
        <f>VLOOKUP(A49,Ajakava!A:F,4,FALSE)</f>
        <v>N ML C2</v>
      </c>
      <c r="F49" s="120" t="s">
        <v>166</v>
      </c>
      <c r="G49" s="121"/>
    </row>
    <row r="50" ht="12.75" customHeight="1">
      <c r="A50" s="52">
        <v>9.0</v>
      </c>
      <c r="B50" s="52">
        <f>VLOOKUP(A50,Ajakava!A:F,1,FALSE)</f>
        <v>9</v>
      </c>
      <c r="D50" s="122"/>
      <c r="E50" s="123"/>
      <c r="F50" s="122"/>
      <c r="G50" s="123"/>
    </row>
    <row r="51" ht="12.75" customHeight="1">
      <c r="A51" s="52">
        <v>9.0</v>
      </c>
      <c r="B51" s="123"/>
      <c r="C51" s="122" t="s">
        <v>167</v>
      </c>
      <c r="D51" s="124" t="s">
        <v>12</v>
      </c>
      <c r="E51" s="124" t="s">
        <v>13</v>
      </c>
      <c r="F51" s="124" t="s">
        <v>14</v>
      </c>
      <c r="G51" s="124" t="s">
        <v>15</v>
      </c>
    </row>
    <row r="52" ht="12.75" customHeight="1">
      <c r="A52" s="52">
        <v>9.0</v>
      </c>
      <c r="B52" s="125" t="s">
        <v>168</v>
      </c>
      <c r="C52" s="126" t="str">
        <f>VLOOKUP(A52,Ajakava!A:F,5,FALSE)</f>
        <v>Ly Tommingas</v>
      </c>
      <c r="D52" s="126"/>
      <c r="E52" s="126"/>
      <c r="F52" s="126"/>
      <c r="G52" s="126"/>
    </row>
    <row r="53" ht="12.75" customHeight="1">
      <c r="A53" s="52">
        <v>9.0</v>
      </c>
      <c r="B53" s="125" t="s">
        <v>169</v>
      </c>
      <c r="C53" s="126" t="str">
        <f>VLOOKUP(A52,Ajakava!A:F,6,FALSE)</f>
        <v>Getri Roosla</v>
      </c>
      <c r="D53" s="126"/>
      <c r="E53" s="126"/>
      <c r="F53" s="126"/>
      <c r="G53" s="126"/>
    </row>
    <row r="54" ht="12.75" customHeight="1">
      <c r="A54" s="52">
        <v>9.0</v>
      </c>
    </row>
    <row r="55" ht="12.75" customHeight="1">
      <c r="A55" s="52">
        <v>10.0</v>
      </c>
      <c r="B55" s="120" t="s">
        <v>165</v>
      </c>
      <c r="C55" s="121" t="str">
        <f>VLOOKUP(A55,Ajakava!A:F,4,FALSE)</f>
        <v>M ML A3</v>
      </c>
      <c r="F55" s="120" t="s">
        <v>166</v>
      </c>
      <c r="G55" s="121"/>
    </row>
    <row r="56" ht="12.75" customHeight="1">
      <c r="A56" s="52">
        <v>10.0</v>
      </c>
      <c r="B56" s="52">
        <f>VLOOKUP(A56,Ajakava!A:F,1,FALSE)</f>
        <v>10</v>
      </c>
      <c r="D56" s="122"/>
      <c r="E56" s="123"/>
      <c r="F56" s="122"/>
      <c r="G56" s="123"/>
    </row>
    <row r="57" ht="12.75" customHeight="1">
      <c r="A57" s="52">
        <v>10.0</v>
      </c>
      <c r="B57" s="123"/>
      <c r="C57" s="122" t="s">
        <v>167</v>
      </c>
      <c r="D57" s="124" t="s">
        <v>12</v>
      </c>
      <c r="E57" s="124" t="s">
        <v>13</v>
      </c>
      <c r="F57" s="124" t="s">
        <v>14</v>
      </c>
      <c r="G57" s="124" t="s">
        <v>15</v>
      </c>
    </row>
    <row r="58" ht="12.75" customHeight="1">
      <c r="A58" s="52">
        <v>10.0</v>
      </c>
      <c r="B58" s="125" t="s">
        <v>168</v>
      </c>
      <c r="C58" s="126" t="str">
        <f>VLOOKUP(A58,Ajakava!A:F,5,FALSE)</f>
        <v>Karl Mattias Pedai</v>
      </c>
      <c r="D58" s="126"/>
      <c r="E58" s="126"/>
      <c r="F58" s="126"/>
      <c r="G58" s="126"/>
    </row>
    <row r="59" ht="12.75" customHeight="1">
      <c r="A59" s="52">
        <v>10.0</v>
      </c>
      <c r="B59" s="125" t="s">
        <v>169</v>
      </c>
      <c r="C59" s="126" t="str">
        <f>VLOOKUP(A58,Ajakava!A:F,6,FALSE)</f>
        <v>Ellikar Eensalu</v>
      </c>
      <c r="D59" s="126"/>
      <c r="E59" s="126"/>
      <c r="F59" s="126"/>
      <c r="G59" s="126"/>
    </row>
    <row r="60" ht="12.75" customHeight="1">
      <c r="A60" s="52">
        <v>10.0</v>
      </c>
    </row>
    <row r="61" ht="12.75" customHeight="1">
      <c r="A61" s="52">
        <v>11.0</v>
      </c>
      <c r="B61" s="120" t="s">
        <v>165</v>
      </c>
      <c r="C61" s="121" t="str">
        <f>VLOOKUP(A61,Ajakava!A:F,4,FALSE)</f>
        <v>M ML B3</v>
      </c>
      <c r="F61" s="120" t="s">
        <v>166</v>
      </c>
      <c r="G61" s="121"/>
    </row>
    <row r="62" ht="12.75" customHeight="1">
      <c r="A62" s="52">
        <v>11.0</v>
      </c>
      <c r="B62" s="52">
        <f>VLOOKUP(A62,Ajakava!A:F,1,FALSE)</f>
        <v>11</v>
      </c>
      <c r="D62" s="122"/>
      <c r="E62" s="123"/>
      <c r="F62" s="122"/>
      <c r="G62" s="123"/>
    </row>
    <row r="63" ht="12.75" customHeight="1">
      <c r="A63" s="52">
        <v>11.0</v>
      </c>
      <c r="B63" s="123"/>
      <c r="C63" s="122" t="s">
        <v>167</v>
      </c>
      <c r="D63" s="124" t="s">
        <v>12</v>
      </c>
      <c r="E63" s="124" t="s">
        <v>13</v>
      </c>
      <c r="F63" s="124" t="s">
        <v>14</v>
      </c>
      <c r="G63" s="124" t="s">
        <v>15</v>
      </c>
    </row>
    <row r="64" ht="12.75" customHeight="1">
      <c r="A64" s="52">
        <v>11.0</v>
      </c>
      <c r="B64" s="125" t="s">
        <v>168</v>
      </c>
      <c r="C64" s="126" t="str">
        <f>VLOOKUP(A64,Ajakava!A:F,5,FALSE)</f>
        <v>Evor Eensalu</v>
      </c>
      <c r="D64" s="126"/>
      <c r="E64" s="126"/>
      <c r="F64" s="126"/>
      <c r="G64" s="126"/>
    </row>
    <row r="65" ht="12.75" customHeight="1">
      <c r="A65" s="52">
        <v>11.0</v>
      </c>
      <c r="B65" s="125" t="s">
        <v>169</v>
      </c>
      <c r="C65" s="126" t="str">
        <f>VLOOKUP(A64,Ajakava!A:F,6,FALSE)</f>
        <v>Andres Ella</v>
      </c>
      <c r="D65" s="126"/>
      <c r="E65" s="126"/>
      <c r="F65" s="126"/>
      <c r="G65" s="126"/>
    </row>
    <row r="66" ht="12.75" customHeight="1">
      <c r="A66" s="52">
        <v>11.0</v>
      </c>
    </row>
    <row r="67" ht="12.75" customHeight="1">
      <c r="A67" s="52">
        <v>12.0</v>
      </c>
      <c r="B67" s="120" t="s">
        <v>165</v>
      </c>
      <c r="C67" s="121" t="str">
        <f>VLOOKUP(A67,Ajakava!A:F,4,FALSE)</f>
        <v>M ML C3</v>
      </c>
      <c r="F67" s="120" t="s">
        <v>166</v>
      </c>
      <c r="G67" s="121"/>
    </row>
    <row r="68" ht="12.75" customHeight="1">
      <c r="A68" s="52">
        <v>12.0</v>
      </c>
      <c r="B68" s="52">
        <f>VLOOKUP(A68,Ajakava!A:F,1,FALSE)</f>
        <v>12</v>
      </c>
      <c r="D68" s="122"/>
      <c r="E68" s="123"/>
      <c r="F68" s="122"/>
      <c r="G68" s="123"/>
    </row>
    <row r="69" ht="12.75" customHeight="1">
      <c r="A69" s="52">
        <v>12.0</v>
      </c>
      <c r="B69" s="123"/>
      <c r="C69" s="122" t="s">
        <v>167</v>
      </c>
      <c r="D69" s="124" t="s">
        <v>12</v>
      </c>
      <c r="E69" s="124" t="s">
        <v>13</v>
      </c>
      <c r="F69" s="124" t="s">
        <v>14</v>
      </c>
      <c r="G69" s="124" t="s">
        <v>15</v>
      </c>
    </row>
    <row r="70" ht="12.75" customHeight="1">
      <c r="A70" s="52">
        <v>12.0</v>
      </c>
      <c r="B70" s="125" t="s">
        <v>168</v>
      </c>
      <c r="C70" s="126" t="str">
        <f>VLOOKUP(A70,Ajakava!A:F,5,FALSE)</f>
        <v>Martin Pipar</v>
      </c>
      <c r="D70" s="126"/>
      <c r="E70" s="126"/>
      <c r="F70" s="126"/>
      <c r="G70" s="126"/>
    </row>
    <row r="71" ht="12.75" customHeight="1">
      <c r="A71" s="52">
        <v>12.0</v>
      </c>
      <c r="B71" s="125" t="s">
        <v>169</v>
      </c>
      <c r="C71" s="126" t="str">
        <f>VLOOKUP(A70,Ajakava!A:F,6,FALSE)</f>
        <v>Rando Roosla</v>
      </c>
      <c r="D71" s="126"/>
      <c r="E71" s="126"/>
      <c r="F71" s="126"/>
      <c r="G71" s="126"/>
    </row>
    <row r="72" ht="12.75" customHeight="1">
      <c r="A72" s="52">
        <v>12.0</v>
      </c>
    </row>
    <row r="73" ht="12.75" customHeight="1">
      <c r="A73" s="52">
        <v>13.0</v>
      </c>
      <c r="B73" s="120" t="s">
        <v>165</v>
      </c>
      <c r="C73" s="121" t="str">
        <f>VLOOKUP(A73,Ajakava!A:F,4,FALSE)</f>
        <v>M RL A3</v>
      </c>
      <c r="F73" s="120" t="s">
        <v>166</v>
      </c>
      <c r="G73" s="121"/>
    </row>
    <row r="74" ht="12.75" customHeight="1">
      <c r="A74" s="52">
        <v>13.0</v>
      </c>
      <c r="B74" s="52">
        <f>VLOOKUP(A74,Ajakava!A:F,1,FALSE)</f>
        <v>13</v>
      </c>
      <c r="D74" s="122"/>
      <c r="E74" s="123"/>
      <c r="F74" s="122"/>
      <c r="G74" s="123"/>
    </row>
    <row r="75" ht="12.75" customHeight="1">
      <c r="A75" s="52">
        <v>13.0</v>
      </c>
      <c r="B75" s="123"/>
      <c r="C75" s="122" t="s">
        <v>167</v>
      </c>
      <c r="D75" s="124" t="s">
        <v>12</v>
      </c>
      <c r="E75" s="124" t="s">
        <v>13</v>
      </c>
      <c r="F75" s="124" t="s">
        <v>14</v>
      </c>
      <c r="G75" s="124" t="s">
        <v>15</v>
      </c>
    </row>
    <row r="76" ht="12.75" customHeight="1">
      <c r="A76" s="52">
        <v>13.0</v>
      </c>
      <c r="B76" s="125" t="s">
        <v>168</v>
      </c>
      <c r="C76" s="126" t="str">
        <f>VLOOKUP(A76,Ajakava!A:F,5,FALSE)</f>
        <v>Meelis Udusalu</v>
      </c>
      <c r="D76" s="126"/>
      <c r="E76" s="126"/>
      <c r="F76" s="126"/>
      <c r="G76" s="126"/>
    </row>
    <row r="77" ht="12.75" customHeight="1">
      <c r="A77" s="52">
        <v>13.0</v>
      </c>
      <c r="B77" s="125" t="s">
        <v>169</v>
      </c>
      <c r="C77" s="126" t="str">
        <f>VLOOKUP(A76,Ajakava!A:F,6,FALSE)</f>
        <v>Mairon Kask</v>
      </c>
      <c r="D77" s="126"/>
      <c r="E77" s="126"/>
      <c r="F77" s="126"/>
      <c r="G77" s="126"/>
    </row>
    <row r="78" ht="12.75" customHeight="1">
      <c r="A78" s="52">
        <v>13.0</v>
      </c>
    </row>
    <row r="79" ht="12.75" customHeight="1">
      <c r="A79" s="52">
        <v>14.0</v>
      </c>
      <c r="B79" s="120" t="s">
        <v>165</v>
      </c>
      <c r="C79" s="121" t="str">
        <f>VLOOKUP(A79,Ajakava!A:F,4,FALSE)</f>
        <v>M RL A4</v>
      </c>
      <c r="F79" s="120" t="s">
        <v>166</v>
      </c>
      <c r="G79" s="121"/>
    </row>
    <row r="80" ht="12.75" customHeight="1">
      <c r="A80" s="52">
        <v>14.0</v>
      </c>
      <c r="B80" s="52">
        <f>VLOOKUP(A80,Ajakava!A:F,1,FALSE)</f>
        <v>14</v>
      </c>
      <c r="D80" s="122"/>
      <c r="E80" s="123"/>
      <c r="F80" s="122"/>
      <c r="G80" s="123"/>
    </row>
    <row r="81" ht="12.75" customHeight="1">
      <c r="A81" s="52">
        <v>14.0</v>
      </c>
      <c r="B81" s="123"/>
      <c r="C81" s="122" t="s">
        <v>167</v>
      </c>
      <c r="D81" s="124" t="s">
        <v>12</v>
      </c>
      <c r="E81" s="124" t="s">
        <v>13</v>
      </c>
      <c r="F81" s="124" t="s">
        <v>14</v>
      </c>
      <c r="G81" s="124" t="s">
        <v>15</v>
      </c>
    </row>
    <row r="82" ht="12.75" customHeight="1">
      <c r="A82" s="52">
        <v>14.0</v>
      </c>
      <c r="B82" s="125" t="s">
        <v>168</v>
      </c>
      <c r="C82" s="126" t="str">
        <f>VLOOKUP(A82,Ajakava!A:F,5,FALSE)</f>
        <v>Virgo Olju</v>
      </c>
      <c r="D82" s="126"/>
      <c r="E82" s="126"/>
      <c r="F82" s="126"/>
      <c r="G82" s="126"/>
    </row>
    <row r="83" ht="12.75" customHeight="1">
      <c r="A83" s="52">
        <v>14.0</v>
      </c>
      <c r="B83" s="125" t="s">
        <v>169</v>
      </c>
      <c r="C83" s="126" t="str">
        <f>VLOOKUP(A82,Ajakava!A:F,6,FALSE)</f>
        <v>Erki Lumiste</v>
      </c>
      <c r="D83" s="126"/>
      <c r="E83" s="126"/>
      <c r="F83" s="126"/>
      <c r="G83" s="126"/>
    </row>
    <row r="84" ht="12.75" customHeight="1">
      <c r="A84" s="52">
        <v>14.0</v>
      </c>
    </row>
    <row r="85" ht="12.75" customHeight="1">
      <c r="A85" s="52">
        <v>15.0</v>
      </c>
      <c r="B85" s="120" t="s">
        <v>165</v>
      </c>
      <c r="C85" s="121" t="str">
        <f>VLOOKUP(A85,Ajakava!A:F,4,FALSE)</f>
        <v>N ML A3</v>
      </c>
      <c r="F85" s="120" t="s">
        <v>166</v>
      </c>
      <c r="G85" s="121"/>
    </row>
    <row r="86" ht="12.75" customHeight="1">
      <c r="A86" s="52">
        <v>15.0</v>
      </c>
      <c r="B86" s="52">
        <f>VLOOKUP(A86,Ajakava!A:F,1,FALSE)</f>
        <v>15</v>
      </c>
      <c r="D86" s="122"/>
      <c r="E86" s="123"/>
      <c r="F86" s="122"/>
      <c r="G86" s="123"/>
    </row>
    <row r="87" ht="12.75" customHeight="1">
      <c r="A87" s="52">
        <v>15.0</v>
      </c>
      <c r="B87" s="123"/>
      <c r="C87" s="122" t="s">
        <v>167</v>
      </c>
      <c r="D87" s="124" t="s">
        <v>12</v>
      </c>
      <c r="E87" s="124" t="s">
        <v>13</v>
      </c>
      <c r="F87" s="124" t="s">
        <v>14</v>
      </c>
      <c r="G87" s="124" t="s">
        <v>15</v>
      </c>
    </row>
    <row r="88" ht="12.75" customHeight="1">
      <c r="A88" s="52">
        <v>15.0</v>
      </c>
      <c r="B88" s="125" t="s">
        <v>168</v>
      </c>
      <c r="C88" s="126" t="str">
        <f>VLOOKUP(A88,Ajakava!A:F,5,FALSE)</f>
        <v>Gerlin Unga</v>
      </c>
      <c r="D88" s="126"/>
      <c r="E88" s="126"/>
      <c r="F88" s="126"/>
      <c r="G88" s="126"/>
    </row>
    <row r="89" ht="12.75" customHeight="1">
      <c r="A89" s="52">
        <v>15.0</v>
      </c>
      <c r="B89" s="125" t="s">
        <v>169</v>
      </c>
      <c r="C89" s="126" t="str">
        <f>VLOOKUP(A88,Ajakava!A:F,6,FALSE)</f>
        <v>Anely Pedai</v>
      </c>
      <c r="D89" s="126"/>
      <c r="E89" s="126"/>
      <c r="F89" s="126"/>
      <c r="G89" s="126"/>
    </row>
    <row r="90" ht="12.75" customHeight="1">
      <c r="A90" s="52">
        <v>15.0</v>
      </c>
    </row>
    <row r="91" ht="12.75" customHeight="1">
      <c r="A91" s="52">
        <v>16.0</v>
      </c>
      <c r="B91" s="120" t="s">
        <v>165</v>
      </c>
      <c r="C91" s="121" t="str">
        <f>VLOOKUP(A91,Ajakava!A:F,4,FALSE)</f>
        <v>N ML A4</v>
      </c>
      <c r="F91" s="120" t="s">
        <v>166</v>
      </c>
      <c r="G91" s="121"/>
    </row>
    <row r="92" ht="12.75" customHeight="1">
      <c r="A92" s="52">
        <v>16.0</v>
      </c>
      <c r="B92" s="52">
        <f>VLOOKUP(A92,Ajakava!A:F,1,FALSE)</f>
        <v>16</v>
      </c>
      <c r="D92" s="122"/>
      <c r="E92" s="123"/>
      <c r="F92" s="122"/>
      <c r="G92" s="123"/>
    </row>
    <row r="93" ht="12.75" customHeight="1">
      <c r="A93" s="52">
        <v>16.0</v>
      </c>
      <c r="B93" s="123"/>
      <c r="C93" s="122" t="s">
        <v>167</v>
      </c>
      <c r="D93" s="124" t="s">
        <v>12</v>
      </c>
      <c r="E93" s="124" t="s">
        <v>13</v>
      </c>
      <c r="F93" s="124" t="s">
        <v>14</v>
      </c>
      <c r="G93" s="124" t="s">
        <v>15</v>
      </c>
    </row>
    <row r="94" ht="12.75" customHeight="1">
      <c r="A94" s="52">
        <v>16.0</v>
      </c>
      <c r="B94" s="125" t="s">
        <v>168</v>
      </c>
      <c r="C94" s="126" t="str">
        <f>VLOOKUP(A94,Ajakava!A:F,5,FALSE)</f>
        <v>Janete Tiits</v>
      </c>
      <c r="D94" s="126"/>
      <c r="E94" s="126"/>
      <c r="F94" s="126"/>
      <c r="G94" s="126"/>
    </row>
    <row r="95" ht="12.75" customHeight="1">
      <c r="A95" s="52">
        <v>16.0</v>
      </c>
      <c r="B95" s="125" t="s">
        <v>169</v>
      </c>
      <c r="C95" s="126" t="str">
        <f>VLOOKUP(A94,Ajakava!A:F,6,FALSE)</f>
        <v>Piret Loorits</v>
      </c>
      <c r="D95" s="126"/>
      <c r="E95" s="126"/>
      <c r="F95" s="126"/>
      <c r="G95" s="126"/>
    </row>
    <row r="96" ht="12.75" customHeight="1">
      <c r="A96" s="52">
        <v>16.0</v>
      </c>
    </row>
    <row r="97" ht="12.75" customHeight="1">
      <c r="A97" s="52">
        <v>17.0</v>
      </c>
      <c r="B97" s="120" t="s">
        <v>165</v>
      </c>
      <c r="C97" s="121" t="str">
        <f>VLOOKUP(A97,Ajakava!A:F,4,FALSE)</f>
        <v>N ML B3</v>
      </c>
      <c r="F97" s="120" t="s">
        <v>166</v>
      </c>
      <c r="G97" s="121"/>
    </row>
    <row r="98" ht="12.75" customHeight="1">
      <c r="A98" s="52">
        <v>17.0</v>
      </c>
      <c r="B98" s="52">
        <f>VLOOKUP(A98,Ajakava!A:F,1,FALSE)</f>
        <v>17</v>
      </c>
      <c r="D98" s="122"/>
      <c r="E98" s="123"/>
      <c r="F98" s="122"/>
      <c r="G98" s="123"/>
    </row>
    <row r="99" ht="12.75" customHeight="1">
      <c r="A99" s="52">
        <v>17.0</v>
      </c>
      <c r="B99" s="123"/>
      <c r="C99" s="122" t="s">
        <v>167</v>
      </c>
      <c r="D99" s="124" t="s">
        <v>12</v>
      </c>
      <c r="E99" s="124" t="s">
        <v>13</v>
      </c>
      <c r="F99" s="124" t="s">
        <v>14</v>
      </c>
      <c r="G99" s="124" t="s">
        <v>15</v>
      </c>
    </row>
    <row r="100" ht="12.75" customHeight="1">
      <c r="A100" s="52">
        <v>17.0</v>
      </c>
      <c r="B100" s="125" t="s">
        <v>168</v>
      </c>
      <c r="C100" s="126" t="str">
        <f>VLOOKUP(A100,Ajakava!A:F,5,FALSE)</f>
        <v>Lenna Mette Kadarpik</v>
      </c>
      <c r="D100" s="126"/>
      <c r="E100" s="126"/>
      <c r="F100" s="126"/>
      <c r="G100" s="126"/>
    </row>
    <row r="101" ht="12.75" customHeight="1">
      <c r="A101" s="52">
        <v>17.0</v>
      </c>
      <c r="B101" s="125" t="s">
        <v>169</v>
      </c>
      <c r="C101" s="126" t="str">
        <f>VLOOKUP(A100,Ajakava!A:F,6,FALSE)</f>
        <v>Emma Lisette Kadarpik</v>
      </c>
      <c r="D101" s="126"/>
      <c r="E101" s="126"/>
      <c r="F101" s="126"/>
      <c r="G101" s="126"/>
    </row>
    <row r="102" ht="12.75" customHeight="1">
      <c r="A102" s="52">
        <v>17.0</v>
      </c>
    </row>
    <row r="103" ht="12.75" customHeight="1">
      <c r="A103" s="52">
        <v>18.0</v>
      </c>
      <c r="B103" s="120" t="s">
        <v>165</v>
      </c>
      <c r="C103" s="121" t="str">
        <f>VLOOKUP(A103,Ajakava!A:F,4,FALSE)</f>
        <v>N ML C3</v>
      </c>
      <c r="F103" s="120" t="s">
        <v>166</v>
      </c>
      <c r="G103" s="121"/>
    </row>
    <row r="104" ht="12.75" customHeight="1">
      <c r="A104" s="52">
        <v>18.0</v>
      </c>
      <c r="B104" s="52">
        <f>VLOOKUP(A104,Ajakava!A:F,1,FALSE)</f>
        <v>18</v>
      </c>
      <c r="D104" s="122"/>
      <c r="E104" s="123"/>
      <c r="F104" s="122"/>
      <c r="G104" s="123"/>
    </row>
    <row r="105" ht="12.75" customHeight="1">
      <c r="A105" s="52">
        <v>18.0</v>
      </c>
      <c r="B105" s="123"/>
      <c r="C105" s="122" t="s">
        <v>167</v>
      </c>
      <c r="D105" s="124" t="s">
        <v>12</v>
      </c>
      <c r="E105" s="124" t="s">
        <v>13</v>
      </c>
      <c r="F105" s="124" t="s">
        <v>14</v>
      </c>
      <c r="G105" s="124" t="s">
        <v>15</v>
      </c>
    </row>
    <row r="106" ht="12.75" customHeight="1">
      <c r="A106" s="52">
        <v>18.0</v>
      </c>
      <c r="B106" s="125" t="s">
        <v>168</v>
      </c>
      <c r="C106" s="126" t="str">
        <f>VLOOKUP(A106,Ajakava!A:F,5,FALSE)</f>
        <v>Tiina Trofimova</v>
      </c>
      <c r="D106" s="126"/>
      <c r="E106" s="126"/>
      <c r="F106" s="126"/>
      <c r="G106" s="126"/>
    </row>
    <row r="107" ht="12.75" customHeight="1">
      <c r="A107" s="52">
        <v>18.0</v>
      </c>
      <c r="B107" s="125" t="s">
        <v>169</v>
      </c>
      <c r="C107" s="126" t="str">
        <f>VLOOKUP(A106,Ajakava!A:F,6,FALSE)</f>
        <v>Getri Roosla</v>
      </c>
      <c r="D107" s="126"/>
      <c r="E107" s="126"/>
      <c r="F107" s="126"/>
      <c r="G107" s="126"/>
    </row>
    <row r="108" ht="12.75" customHeight="1">
      <c r="A108" s="52">
        <v>18.0</v>
      </c>
    </row>
    <row r="109" ht="12.75" customHeight="1">
      <c r="A109" s="52">
        <v>19.0</v>
      </c>
      <c r="B109" s="120" t="s">
        <v>165</v>
      </c>
      <c r="C109" s="121" t="str">
        <f>VLOOKUP(A109,Ajakava!A:F,4,FALSE)</f>
        <v>M ML A5</v>
      </c>
      <c r="F109" s="120" t="s">
        <v>166</v>
      </c>
      <c r="G109" s="121"/>
    </row>
    <row r="110" ht="12.75" customHeight="1">
      <c r="A110" s="52">
        <v>19.0</v>
      </c>
      <c r="B110" s="52">
        <f>VLOOKUP(A110,Ajakava!A:F,1,FALSE)</f>
        <v>19</v>
      </c>
      <c r="D110" s="122"/>
      <c r="E110" s="123"/>
      <c r="F110" s="122"/>
      <c r="G110" s="123"/>
    </row>
    <row r="111" ht="12.75" customHeight="1">
      <c r="A111" s="52">
        <v>19.0</v>
      </c>
      <c r="B111" s="123"/>
      <c r="C111" s="122" t="s">
        <v>167</v>
      </c>
      <c r="D111" s="124" t="s">
        <v>12</v>
      </c>
      <c r="E111" s="124" t="s">
        <v>13</v>
      </c>
      <c r="F111" s="124" t="s">
        <v>14</v>
      </c>
      <c r="G111" s="124" t="s">
        <v>15</v>
      </c>
    </row>
    <row r="112" ht="12.75" customHeight="1">
      <c r="A112" s="52">
        <v>19.0</v>
      </c>
      <c r="B112" s="125" t="s">
        <v>168</v>
      </c>
      <c r="C112" s="126" t="str">
        <f>VLOOKUP(A112,Ajakava!A:F,5,FALSE)</f>
        <v>Karl Mattias Pedai</v>
      </c>
      <c r="D112" s="126"/>
      <c r="E112" s="126"/>
      <c r="F112" s="126"/>
      <c r="G112" s="126"/>
    </row>
    <row r="113" ht="12.75" customHeight="1">
      <c r="A113" s="52">
        <v>19.0</v>
      </c>
      <c r="B113" s="125" t="s">
        <v>169</v>
      </c>
      <c r="C113" s="126" t="str">
        <f>VLOOKUP(A112,Ajakava!A:F,6,FALSE)</f>
        <v>Hendrik Ella</v>
      </c>
      <c r="D113" s="126"/>
      <c r="E113" s="126"/>
      <c r="F113" s="126"/>
      <c r="G113" s="126"/>
    </row>
    <row r="114" ht="12.75" customHeight="1">
      <c r="A114" s="52">
        <v>19.0</v>
      </c>
    </row>
    <row r="115" ht="12.75" customHeight="1">
      <c r="A115" s="52">
        <v>20.0</v>
      </c>
      <c r="B115" s="120" t="s">
        <v>165</v>
      </c>
      <c r="C115" s="121" t="str">
        <f>VLOOKUP(A115,Ajakava!A:F,4,FALSE)</f>
        <v>M ML B5</v>
      </c>
      <c r="F115" s="120" t="s">
        <v>166</v>
      </c>
      <c r="G115" s="121"/>
    </row>
    <row r="116" ht="12.75" customHeight="1">
      <c r="A116" s="52">
        <v>20.0</v>
      </c>
      <c r="B116" s="52">
        <f>VLOOKUP(A116,Ajakava!A:F,1,FALSE)</f>
        <v>20</v>
      </c>
      <c r="D116" s="122"/>
      <c r="E116" s="123"/>
      <c r="F116" s="122"/>
      <c r="G116" s="123"/>
    </row>
    <row r="117" ht="12.75" customHeight="1">
      <c r="A117" s="52">
        <v>20.0</v>
      </c>
      <c r="B117" s="123"/>
      <c r="C117" s="122" t="s">
        <v>167</v>
      </c>
      <c r="D117" s="124" t="s">
        <v>12</v>
      </c>
      <c r="E117" s="124" t="s">
        <v>13</v>
      </c>
      <c r="F117" s="124" t="s">
        <v>14</v>
      </c>
      <c r="G117" s="124" t="s">
        <v>15</v>
      </c>
    </row>
    <row r="118" ht="12.75" customHeight="1">
      <c r="A118" s="52">
        <v>20.0</v>
      </c>
      <c r="B118" s="125" t="s">
        <v>168</v>
      </c>
      <c r="C118" s="126" t="str">
        <f>VLOOKUP(A118,Ajakava!A:F,5,FALSE)</f>
        <v>Evor Eensalu</v>
      </c>
      <c r="D118" s="126"/>
      <c r="E118" s="126"/>
      <c r="F118" s="126"/>
      <c r="G118" s="126"/>
    </row>
    <row r="119" ht="12.75" customHeight="1">
      <c r="A119" s="52">
        <v>20.0</v>
      </c>
      <c r="B119" s="125" t="s">
        <v>169</v>
      </c>
      <c r="C119" s="126" t="str">
        <f>VLOOKUP(A118,Ajakava!A:F,6,FALSE)</f>
        <v>Rannar Kiviste</v>
      </c>
      <c r="D119" s="126"/>
      <c r="E119" s="126"/>
      <c r="F119" s="126"/>
      <c r="G119" s="126"/>
    </row>
    <row r="120" ht="12.75" customHeight="1">
      <c r="A120" s="52">
        <v>20.0</v>
      </c>
    </row>
    <row r="121" ht="12.75" customHeight="1">
      <c r="A121" s="52">
        <v>21.0</v>
      </c>
      <c r="B121" s="120" t="s">
        <v>165</v>
      </c>
      <c r="C121" s="121" t="str">
        <f>VLOOKUP(A121,Ajakava!A:F,4,FALSE)</f>
        <v>M ML C5</v>
      </c>
      <c r="F121" s="120" t="s">
        <v>166</v>
      </c>
      <c r="G121" s="121"/>
    </row>
    <row r="122" ht="12.75" customHeight="1">
      <c r="A122" s="52">
        <v>21.0</v>
      </c>
      <c r="B122" s="52">
        <f>VLOOKUP(A122,Ajakava!A:F,1,FALSE)</f>
        <v>21</v>
      </c>
      <c r="D122" s="122"/>
      <c r="E122" s="123"/>
      <c r="F122" s="122"/>
      <c r="G122" s="123"/>
    </row>
    <row r="123" ht="12.75" customHeight="1">
      <c r="A123" s="52">
        <v>21.0</v>
      </c>
      <c r="B123" s="123"/>
      <c r="C123" s="122" t="s">
        <v>167</v>
      </c>
      <c r="D123" s="124" t="s">
        <v>12</v>
      </c>
      <c r="E123" s="124" t="s">
        <v>13</v>
      </c>
      <c r="F123" s="124" t="s">
        <v>14</v>
      </c>
      <c r="G123" s="124" t="s">
        <v>15</v>
      </c>
    </row>
    <row r="124" ht="12.75" customHeight="1">
      <c r="A124" s="52">
        <v>21.0</v>
      </c>
      <c r="B124" s="125" t="s">
        <v>168</v>
      </c>
      <c r="C124" s="126" t="str">
        <f>VLOOKUP(A124,Ajakava!A:F,5,FALSE)</f>
        <v>Martin Pipar</v>
      </c>
      <c r="D124" s="126"/>
      <c r="E124" s="126"/>
      <c r="F124" s="126"/>
      <c r="G124" s="126"/>
    </row>
    <row r="125" ht="12.75" customHeight="1">
      <c r="A125" s="52">
        <v>21.0</v>
      </c>
      <c r="B125" s="125" t="s">
        <v>169</v>
      </c>
      <c r="C125" s="126" t="str">
        <f>VLOOKUP(A124,Ajakava!A:F,6,FALSE)</f>
        <v>Kairo Kadarpik</v>
      </c>
      <c r="D125" s="126"/>
      <c r="E125" s="126"/>
      <c r="F125" s="126"/>
      <c r="G125" s="126"/>
    </row>
    <row r="126" ht="12.75" customHeight="1">
      <c r="A126" s="52">
        <v>21.0</v>
      </c>
    </row>
    <row r="127" ht="12.75" customHeight="1">
      <c r="A127" s="52">
        <v>22.0</v>
      </c>
      <c r="B127" s="120" t="s">
        <v>165</v>
      </c>
      <c r="C127" s="121" t="str">
        <f>VLOOKUP(A127,Ajakava!A:F,4,FALSE)</f>
        <v>M RL A5</v>
      </c>
      <c r="F127" s="120" t="s">
        <v>166</v>
      </c>
      <c r="G127" s="121"/>
    </row>
    <row r="128" ht="12.75" customHeight="1">
      <c r="A128" s="52">
        <v>22.0</v>
      </c>
      <c r="B128" s="52">
        <f>VLOOKUP(A128,Ajakava!A:F,1,FALSE)</f>
        <v>22</v>
      </c>
      <c r="D128" s="122"/>
      <c r="E128" s="123"/>
      <c r="F128" s="122"/>
      <c r="G128" s="123"/>
    </row>
    <row r="129" ht="12.75" customHeight="1">
      <c r="A129" s="52">
        <v>22.0</v>
      </c>
      <c r="B129" s="123"/>
      <c r="C129" s="122" t="s">
        <v>167</v>
      </c>
      <c r="D129" s="124" t="s">
        <v>12</v>
      </c>
      <c r="E129" s="124" t="s">
        <v>13</v>
      </c>
      <c r="F129" s="124" t="s">
        <v>14</v>
      </c>
      <c r="G129" s="124" t="s">
        <v>15</v>
      </c>
    </row>
    <row r="130" ht="12.75" customHeight="1">
      <c r="A130" s="52">
        <v>22.0</v>
      </c>
      <c r="B130" s="125" t="s">
        <v>168</v>
      </c>
      <c r="C130" s="126" t="str">
        <f>VLOOKUP(A130,Ajakava!A:F,5,FALSE)</f>
        <v>Meelis Udusalu</v>
      </c>
      <c r="D130" s="126"/>
      <c r="E130" s="126"/>
      <c r="F130" s="126"/>
      <c r="G130" s="126"/>
    </row>
    <row r="131" ht="12.75" customHeight="1">
      <c r="A131" s="52">
        <v>22.0</v>
      </c>
      <c r="B131" s="125" t="s">
        <v>169</v>
      </c>
      <c r="C131" s="126" t="str">
        <f>VLOOKUP(A130,Ajakava!A:F,6,FALSE)</f>
        <v>Sander Saar</v>
      </c>
      <c r="D131" s="126"/>
      <c r="E131" s="126"/>
      <c r="F131" s="126"/>
      <c r="G131" s="126"/>
    </row>
    <row r="132" ht="12.75" customHeight="1">
      <c r="A132" s="52">
        <v>22.0</v>
      </c>
    </row>
    <row r="133" ht="12.75" customHeight="1">
      <c r="A133" s="52">
        <v>23.0</v>
      </c>
      <c r="B133" s="120" t="s">
        <v>165</v>
      </c>
      <c r="C133" s="121" t="str">
        <f>VLOOKUP(A133,Ajakava!A:F,4,FALSE)</f>
        <v>M RL A6</v>
      </c>
      <c r="F133" s="120" t="s">
        <v>166</v>
      </c>
      <c r="G133" s="121"/>
    </row>
    <row r="134" ht="12.75" customHeight="1">
      <c r="A134" s="52">
        <v>23.0</v>
      </c>
      <c r="B134" s="52">
        <f>VLOOKUP(A134,Ajakava!A:F,1,FALSE)</f>
        <v>23</v>
      </c>
      <c r="D134" s="122"/>
      <c r="E134" s="123"/>
      <c r="F134" s="122"/>
      <c r="G134" s="123"/>
    </row>
    <row r="135" ht="12.75" customHeight="1">
      <c r="A135" s="52">
        <v>23.0</v>
      </c>
      <c r="B135" s="123"/>
      <c r="C135" s="122" t="s">
        <v>167</v>
      </c>
      <c r="D135" s="124" t="s">
        <v>12</v>
      </c>
      <c r="E135" s="124" t="s">
        <v>13</v>
      </c>
      <c r="F135" s="124" t="s">
        <v>14</v>
      </c>
      <c r="G135" s="124" t="s">
        <v>15</v>
      </c>
    </row>
    <row r="136" ht="12.75" customHeight="1">
      <c r="A136" s="52">
        <v>23.0</v>
      </c>
      <c r="B136" s="125" t="s">
        <v>168</v>
      </c>
      <c r="C136" s="126" t="str">
        <f>VLOOKUP(A136,Ajakava!A:F,5,FALSE)</f>
        <v>Erki Lumiste</v>
      </c>
      <c r="D136" s="126"/>
      <c r="E136" s="126"/>
      <c r="F136" s="126"/>
      <c r="G136" s="126"/>
    </row>
    <row r="137" ht="12.75" customHeight="1">
      <c r="A137" s="52">
        <v>23.0</v>
      </c>
      <c r="B137" s="125" t="s">
        <v>169</v>
      </c>
      <c r="C137" s="126" t="str">
        <f>VLOOKUP(A136,Ajakava!A:F,6,FALSE)</f>
        <v>Mairon Kask</v>
      </c>
      <c r="D137" s="126"/>
      <c r="E137" s="126"/>
      <c r="F137" s="126"/>
      <c r="G137" s="126"/>
    </row>
    <row r="138" ht="12.75" customHeight="1">
      <c r="A138" s="52">
        <v>23.0</v>
      </c>
    </row>
    <row r="139" ht="12.75" customHeight="1">
      <c r="A139" s="52">
        <v>24.0</v>
      </c>
      <c r="B139" s="120" t="s">
        <v>165</v>
      </c>
      <c r="C139" s="121" t="str">
        <f>VLOOKUP(A139,Ajakava!A:F,4,FALSE)</f>
        <v>N ML A5</v>
      </c>
      <c r="F139" s="120" t="s">
        <v>166</v>
      </c>
      <c r="G139" s="121"/>
    </row>
    <row r="140" ht="12.75" customHeight="1">
      <c r="A140" s="52">
        <v>24.0</v>
      </c>
      <c r="B140" s="52">
        <f>VLOOKUP(A140,Ajakava!A:F,1,FALSE)</f>
        <v>24</v>
      </c>
      <c r="D140" s="122"/>
      <c r="E140" s="123"/>
      <c r="F140" s="122"/>
      <c r="G140" s="123"/>
    </row>
    <row r="141" ht="12.75" customHeight="1">
      <c r="A141" s="52">
        <v>24.0</v>
      </c>
      <c r="B141" s="123"/>
      <c r="C141" s="122" t="s">
        <v>167</v>
      </c>
      <c r="D141" s="124" t="s">
        <v>12</v>
      </c>
      <c r="E141" s="124" t="s">
        <v>13</v>
      </c>
      <c r="F141" s="124" t="s">
        <v>14</v>
      </c>
      <c r="G141" s="124" t="s">
        <v>15</v>
      </c>
    </row>
    <row r="142" ht="12.75" customHeight="1">
      <c r="A142" s="52">
        <v>24.0</v>
      </c>
      <c r="B142" s="125" t="s">
        <v>168</v>
      </c>
      <c r="C142" s="126" t="str">
        <f>VLOOKUP(A142,Ajakava!A:F,5,FALSE)</f>
        <v>Gerlin Unga</v>
      </c>
      <c r="D142" s="126"/>
      <c r="E142" s="126"/>
      <c r="F142" s="126"/>
      <c r="G142" s="126"/>
    </row>
    <row r="143" ht="12.75" customHeight="1">
      <c r="A143" s="52">
        <v>24.0</v>
      </c>
      <c r="B143" s="125" t="s">
        <v>169</v>
      </c>
      <c r="C143" s="126" t="str">
        <f>VLOOKUP(A142,Ajakava!A:F,6,FALSE)</f>
        <v>Janete Tiits</v>
      </c>
      <c r="D143" s="126"/>
      <c r="E143" s="126"/>
      <c r="F143" s="126"/>
      <c r="G143" s="126"/>
    </row>
    <row r="144" ht="12.75" customHeight="1">
      <c r="A144" s="52">
        <v>24.0</v>
      </c>
    </row>
    <row r="145" ht="12.75" customHeight="1">
      <c r="A145" s="52">
        <v>25.0</v>
      </c>
      <c r="B145" s="120" t="s">
        <v>165</v>
      </c>
      <c r="C145" s="121" t="str">
        <f>VLOOKUP(A145,Ajakava!A:F,4,FALSE)</f>
        <v>N ML A6</v>
      </c>
      <c r="F145" s="120" t="s">
        <v>166</v>
      </c>
      <c r="G145" s="121"/>
    </row>
    <row r="146" ht="12.75" customHeight="1">
      <c r="A146" s="52">
        <v>25.0</v>
      </c>
      <c r="B146" s="52">
        <f>VLOOKUP(A146,Ajakava!A:F,1,FALSE)</f>
        <v>25</v>
      </c>
      <c r="D146" s="122"/>
      <c r="E146" s="123"/>
      <c r="F146" s="122"/>
      <c r="G146" s="123"/>
    </row>
    <row r="147" ht="12.75" customHeight="1">
      <c r="A147" s="52">
        <v>25.0</v>
      </c>
      <c r="B147" s="123"/>
      <c r="C147" s="122" t="s">
        <v>167</v>
      </c>
      <c r="D147" s="124" t="s">
        <v>12</v>
      </c>
      <c r="E147" s="124" t="s">
        <v>13</v>
      </c>
      <c r="F147" s="124" t="s">
        <v>14</v>
      </c>
      <c r="G147" s="124" t="s">
        <v>15</v>
      </c>
    </row>
    <row r="148" ht="12.75" customHeight="1">
      <c r="A148" s="52">
        <v>25.0</v>
      </c>
      <c r="B148" s="125" t="s">
        <v>168</v>
      </c>
      <c r="C148" s="126" t="str">
        <f>VLOOKUP(A148,Ajakava!A:F,5,FALSE)</f>
        <v>Anely Pedai</v>
      </c>
      <c r="D148" s="126"/>
      <c r="E148" s="126"/>
      <c r="F148" s="126"/>
      <c r="G148" s="126"/>
    </row>
    <row r="149" ht="12.75" customHeight="1">
      <c r="A149" s="52">
        <v>25.0</v>
      </c>
      <c r="B149" s="125" t="s">
        <v>169</v>
      </c>
      <c r="C149" s="126" t="str">
        <f>VLOOKUP(A148,Ajakava!A:F,6,FALSE)</f>
        <v>Piret Loorits</v>
      </c>
      <c r="D149" s="126"/>
      <c r="E149" s="126"/>
      <c r="F149" s="126"/>
      <c r="G149" s="126"/>
    </row>
    <row r="150" ht="12.75" customHeight="1">
      <c r="A150" s="52">
        <v>25.0</v>
      </c>
    </row>
    <row r="151" ht="12.75" customHeight="1">
      <c r="A151" s="52">
        <v>26.0</v>
      </c>
      <c r="B151" s="120" t="s">
        <v>165</v>
      </c>
      <c r="C151" s="121" t="str">
        <f>VLOOKUP(A151,Ajakava!A:F,4,FALSE)</f>
        <v>N ML B5</v>
      </c>
      <c r="F151" s="120" t="s">
        <v>166</v>
      </c>
      <c r="G151" s="121"/>
    </row>
    <row r="152" ht="12.75" customHeight="1">
      <c r="A152" s="52">
        <v>26.0</v>
      </c>
      <c r="B152" s="52">
        <f>VLOOKUP(A152,Ajakava!A:F,1,FALSE)</f>
        <v>26</v>
      </c>
      <c r="D152" s="122"/>
      <c r="E152" s="123"/>
      <c r="F152" s="122"/>
      <c r="G152" s="123"/>
    </row>
    <row r="153" ht="12.75" customHeight="1">
      <c r="A153" s="52">
        <v>26.0</v>
      </c>
      <c r="B153" s="123"/>
      <c r="C153" s="122" t="s">
        <v>167</v>
      </c>
      <c r="D153" s="124" t="s">
        <v>12</v>
      </c>
      <c r="E153" s="124" t="s">
        <v>13</v>
      </c>
      <c r="F153" s="124" t="s">
        <v>14</v>
      </c>
      <c r="G153" s="124" t="s">
        <v>15</v>
      </c>
    </row>
    <row r="154" ht="12.75" customHeight="1">
      <c r="A154" s="52">
        <v>26.0</v>
      </c>
      <c r="B154" s="125" t="s">
        <v>168</v>
      </c>
      <c r="C154" s="126" t="str">
        <f>VLOOKUP(A154,Ajakava!A:F,5,FALSE)</f>
        <v>Lenna Mette Kadarpik</v>
      </c>
      <c r="D154" s="126"/>
      <c r="E154" s="126"/>
      <c r="F154" s="126"/>
      <c r="G154" s="126"/>
    </row>
    <row r="155" ht="12.75" customHeight="1">
      <c r="A155" s="52">
        <v>26.0</v>
      </c>
      <c r="B155" s="125" t="s">
        <v>169</v>
      </c>
      <c r="C155" s="126" t="str">
        <f>VLOOKUP(A154,Ajakava!A:F,6,FALSE)</f>
        <v>Evaliisa Poola</v>
      </c>
      <c r="D155" s="126"/>
      <c r="E155" s="126"/>
      <c r="F155" s="126"/>
      <c r="G155" s="126"/>
    </row>
    <row r="156" ht="12.75" customHeight="1">
      <c r="A156" s="52">
        <v>26.0</v>
      </c>
    </row>
    <row r="157" ht="12.75" customHeight="1">
      <c r="A157" s="52">
        <v>27.0</v>
      </c>
      <c r="B157" s="120" t="s">
        <v>165</v>
      </c>
      <c r="C157" s="121" t="str">
        <f>VLOOKUP(A157,Ajakava!A:F,4,FALSE)</f>
        <v>N ML C5</v>
      </c>
      <c r="F157" s="120" t="s">
        <v>166</v>
      </c>
      <c r="G157" s="121"/>
    </row>
    <row r="158" ht="12.75" customHeight="1">
      <c r="A158" s="52">
        <v>27.0</v>
      </c>
      <c r="B158" s="52">
        <f>VLOOKUP(A158,Ajakava!A:F,1,FALSE)</f>
        <v>27</v>
      </c>
      <c r="D158" s="122"/>
      <c r="E158" s="123"/>
      <c r="F158" s="122"/>
      <c r="G158" s="123"/>
    </row>
    <row r="159" ht="12.75" customHeight="1">
      <c r="A159" s="52">
        <v>27.0</v>
      </c>
      <c r="B159" s="123"/>
      <c r="C159" s="122" t="s">
        <v>167</v>
      </c>
      <c r="D159" s="124" t="s">
        <v>12</v>
      </c>
      <c r="E159" s="124" t="s">
        <v>13</v>
      </c>
      <c r="F159" s="124" t="s">
        <v>14</v>
      </c>
      <c r="G159" s="124" t="s">
        <v>15</v>
      </c>
    </row>
    <row r="160" ht="12.75" customHeight="1">
      <c r="A160" s="52">
        <v>27.0</v>
      </c>
      <c r="B160" s="125" t="s">
        <v>168</v>
      </c>
      <c r="C160" s="126" t="str">
        <f>VLOOKUP(A160,Ajakava!A:F,5,FALSE)</f>
        <v>Tiina Trofimova</v>
      </c>
      <c r="D160" s="126"/>
      <c r="E160" s="126"/>
      <c r="F160" s="126"/>
      <c r="G160" s="126"/>
    </row>
    <row r="161" ht="12.75" customHeight="1">
      <c r="A161" s="52">
        <v>27.0</v>
      </c>
      <c r="B161" s="125" t="s">
        <v>169</v>
      </c>
      <c r="C161" s="126" t="str">
        <f>VLOOKUP(A160,Ajakava!A:F,6,FALSE)</f>
        <v>Ly Tommingas</v>
      </c>
      <c r="D161" s="126"/>
      <c r="E161" s="126"/>
      <c r="F161" s="126"/>
      <c r="G161" s="126"/>
    </row>
    <row r="162" ht="12.75" customHeight="1">
      <c r="A162" s="52">
        <v>27.0</v>
      </c>
    </row>
    <row r="163" ht="12.75" customHeight="1">
      <c r="A163" s="52">
        <v>28.0</v>
      </c>
      <c r="B163" s="120" t="s">
        <v>165</v>
      </c>
      <c r="C163" s="121" t="str">
        <f>VLOOKUP(A163,Ajakava!A:F,4,FALSE)</f>
        <v>M ML L2</v>
      </c>
      <c r="F163" s="120" t="s">
        <v>166</v>
      </c>
      <c r="G163" s="121"/>
    </row>
    <row r="164" ht="12.75" customHeight="1">
      <c r="A164" s="52">
        <v>28.0</v>
      </c>
      <c r="B164" s="52">
        <f>VLOOKUP(A164,Ajakava!A:F,1,FALSE)</f>
        <v>28</v>
      </c>
      <c r="D164" s="122"/>
      <c r="E164" s="123"/>
      <c r="F164" s="122"/>
      <c r="G164" s="123"/>
    </row>
    <row r="165" ht="12.75" customHeight="1">
      <c r="A165" s="52">
        <v>28.0</v>
      </c>
      <c r="B165" s="123"/>
      <c r="C165" s="122" t="s">
        <v>167</v>
      </c>
      <c r="D165" s="124" t="s">
        <v>12</v>
      </c>
      <c r="E165" s="124" t="s">
        <v>13</v>
      </c>
      <c r="F165" s="124" t="s">
        <v>14</v>
      </c>
      <c r="G165" s="124" t="s">
        <v>15</v>
      </c>
    </row>
    <row r="166" ht="12.75" customHeight="1">
      <c r="A166" s="52">
        <v>28.0</v>
      </c>
      <c r="B166" s="125" t="s">
        <v>168</v>
      </c>
      <c r="C166" s="126" t="str">
        <f>VLOOKUP(A166,Ajakava!A:F,5,FALSE)</f>
        <v>Andres Ella</v>
      </c>
      <c r="D166" s="126"/>
      <c r="E166" s="126"/>
      <c r="F166" s="126"/>
      <c r="G166" s="126"/>
    </row>
    <row r="167" ht="12.75" customHeight="1">
      <c r="A167" s="52">
        <v>28.0</v>
      </c>
      <c r="B167" s="125" t="s">
        <v>169</v>
      </c>
      <c r="C167" s="126" t="str">
        <f>VLOOKUP(A166,Ajakava!A:F,6,FALSE)</f>
        <v>Martin Pipar</v>
      </c>
      <c r="D167" s="126"/>
      <c r="E167" s="126"/>
      <c r="F167" s="126"/>
      <c r="G167" s="126"/>
    </row>
    <row r="168" ht="12.75" customHeight="1">
      <c r="A168" s="52">
        <v>28.0</v>
      </c>
    </row>
    <row r="169" ht="12.75" customHeight="1">
      <c r="A169" s="52">
        <v>29.0</v>
      </c>
      <c r="B169" s="120" t="s">
        <v>165</v>
      </c>
      <c r="C169" s="121" t="str">
        <f>VLOOKUP(A169,Ajakava!A:F,4,FALSE)</f>
        <v>M ML K1</v>
      </c>
      <c r="F169" s="120" t="s">
        <v>166</v>
      </c>
      <c r="G169" s="121"/>
    </row>
    <row r="170" ht="12.75" customHeight="1">
      <c r="A170" s="52">
        <v>29.0</v>
      </c>
      <c r="B170" s="52">
        <f>VLOOKUP(A170,Ajakava!A:F,1,FALSE)</f>
        <v>29</v>
      </c>
      <c r="D170" s="122"/>
      <c r="E170" s="123"/>
      <c r="F170" s="122"/>
      <c r="G170" s="123"/>
    </row>
    <row r="171" ht="12.75" customHeight="1">
      <c r="A171" s="52">
        <v>29.0</v>
      </c>
      <c r="B171" s="123"/>
      <c r="C171" s="122" t="s">
        <v>167</v>
      </c>
      <c r="D171" s="124" t="s">
        <v>12</v>
      </c>
      <c r="E171" s="124" t="s">
        <v>13</v>
      </c>
      <c r="F171" s="124" t="s">
        <v>14</v>
      </c>
      <c r="G171" s="124" t="s">
        <v>15</v>
      </c>
    </row>
    <row r="172" ht="12.75" customHeight="1">
      <c r="A172" s="52">
        <v>29.0</v>
      </c>
      <c r="B172" s="125" t="s">
        <v>168</v>
      </c>
      <c r="C172" s="126" t="str">
        <f>VLOOKUP(A172,Ajakava!A:F,5,FALSE)</f>
        <v>Rannar Kiviste</v>
      </c>
      <c r="D172" s="126"/>
      <c r="E172" s="126"/>
      <c r="F172" s="126"/>
      <c r="G172" s="126"/>
    </row>
    <row r="173" ht="12.75" customHeight="1">
      <c r="A173" s="52">
        <v>29.0</v>
      </c>
      <c r="B173" s="125" t="s">
        <v>169</v>
      </c>
      <c r="C173" s="126" t="str">
        <f>VLOOKUP(A172,Ajakava!A:F,6,FALSE)</f>
        <v>Rando Roosla</v>
      </c>
      <c r="D173" s="126"/>
      <c r="E173" s="126"/>
      <c r="F173" s="126"/>
      <c r="G173" s="126"/>
    </row>
    <row r="174" ht="12.75" customHeight="1">
      <c r="A174" s="52">
        <v>29.0</v>
      </c>
    </row>
    <row r="175" ht="12.75" customHeight="1">
      <c r="A175" s="52">
        <v>30.0</v>
      </c>
      <c r="B175" s="120" t="s">
        <v>165</v>
      </c>
      <c r="C175" s="121" t="str">
        <f>VLOOKUP(A175,Ajakava!A:F,4,FALSE)</f>
        <v>M ML K2</v>
      </c>
      <c r="F175" s="120" t="s">
        <v>166</v>
      </c>
      <c r="G175" s="121"/>
    </row>
    <row r="176" ht="12.75" customHeight="1">
      <c r="A176" s="52">
        <v>30.0</v>
      </c>
      <c r="B176" s="52">
        <f>VLOOKUP(A176,Ajakava!A:F,1,FALSE)</f>
        <v>30</v>
      </c>
      <c r="D176" s="122"/>
      <c r="E176" s="123"/>
      <c r="F176" s="122"/>
      <c r="G176" s="123"/>
    </row>
    <row r="177" ht="12.75" customHeight="1">
      <c r="A177" s="52">
        <v>30.0</v>
      </c>
      <c r="B177" s="123"/>
      <c r="C177" s="122" t="s">
        <v>167</v>
      </c>
      <c r="D177" s="124" t="s">
        <v>12</v>
      </c>
      <c r="E177" s="124" t="s">
        <v>13</v>
      </c>
      <c r="F177" s="124" t="s">
        <v>14</v>
      </c>
      <c r="G177" s="124" t="s">
        <v>15</v>
      </c>
    </row>
    <row r="178" ht="12.75" customHeight="1">
      <c r="A178" s="52">
        <v>30.0</v>
      </c>
      <c r="B178" s="125" t="s">
        <v>168</v>
      </c>
      <c r="C178" s="126" t="str">
        <f>VLOOKUP(A178,Ajakava!A:F,5,FALSE)</f>
        <v>Kairo Kadarpik</v>
      </c>
      <c r="D178" s="126"/>
      <c r="E178" s="126"/>
      <c r="F178" s="126"/>
      <c r="G178" s="126"/>
    </row>
    <row r="179" ht="12.75" customHeight="1">
      <c r="A179" s="52">
        <v>30.0</v>
      </c>
      <c r="B179" s="125" t="s">
        <v>169</v>
      </c>
      <c r="C179" s="126" t="str">
        <f>VLOOKUP(A178,Ajakava!A:F,6,FALSE)</f>
        <v>Hendrik Ella</v>
      </c>
      <c r="D179" s="126"/>
      <c r="E179" s="126"/>
      <c r="F179" s="126"/>
      <c r="G179" s="126"/>
    </row>
    <row r="180" ht="12.75" customHeight="1">
      <c r="A180" s="52">
        <v>30.0</v>
      </c>
    </row>
    <row r="181" ht="12.75" customHeight="1">
      <c r="A181" s="52">
        <v>31.0</v>
      </c>
      <c r="B181" s="120" t="s">
        <v>165</v>
      </c>
      <c r="C181" s="121" t="str">
        <f>VLOOKUP(A181,Ajakava!A:F,4,FALSE)</f>
        <v>M RL A7</v>
      </c>
      <c r="F181" s="120" t="s">
        <v>166</v>
      </c>
      <c r="G181" s="121"/>
    </row>
    <row r="182" ht="12.75" customHeight="1">
      <c r="A182" s="52">
        <v>31.0</v>
      </c>
      <c r="B182" s="52">
        <f>VLOOKUP(A182,Ajakava!A:F,1,FALSE)</f>
        <v>31</v>
      </c>
      <c r="D182" s="122"/>
      <c r="E182" s="123"/>
      <c r="F182" s="122"/>
      <c r="G182" s="123"/>
    </row>
    <row r="183" ht="12.75" customHeight="1">
      <c r="A183" s="52">
        <v>31.0</v>
      </c>
      <c r="B183" s="123"/>
      <c r="C183" s="122" t="s">
        <v>167</v>
      </c>
      <c r="D183" s="124" t="s">
        <v>12</v>
      </c>
      <c r="E183" s="124" t="s">
        <v>13</v>
      </c>
      <c r="F183" s="124" t="s">
        <v>14</v>
      </c>
      <c r="G183" s="124" t="s">
        <v>15</v>
      </c>
    </row>
    <row r="184" ht="12.75" customHeight="1">
      <c r="A184" s="52">
        <v>31.0</v>
      </c>
      <c r="B184" s="125" t="s">
        <v>168</v>
      </c>
      <c r="C184" s="126" t="str">
        <f>VLOOKUP(A184,Ajakava!A:F,5,FALSE)</f>
        <v>Virgo Olju</v>
      </c>
      <c r="D184" s="126"/>
      <c r="E184" s="126"/>
      <c r="F184" s="126"/>
      <c r="G184" s="126"/>
    </row>
    <row r="185" ht="12.75" customHeight="1">
      <c r="A185" s="52">
        <v>31.0</v>
      </c>
      <c r="B185" s="125" t="s">
        <v>169</v>
      </c>
      <c r="C185" s="126" t="str">
        <f>VLOOKUP(A184,Ajakava!A:F,6,FALSE)</f>
        <v>Sander Saar</v>
      </c>
      <c r="D185" s="126"/>
      <c r="E185" s="126"/>
      <c r="F185" s="126"/>
      <c r="G185" s="126"/>
    </row>
    <row r="186" ht="12.75" customHeight="1">
      <c r="A186" s="52">
        <v>31.0</v>
      </c>
    </row>
    <row r="187" ht="12.75" customHeight="1">
      <c r="A187" s="52">
        <v>32.0</v>
      </c>
      <c r="B187" s="120" t="s">
        <v>165</v>
      </c>
      <c r="C187" s="121" t="str">
        <f>VLOOKUP(A187,Ajakava!A:F,4,FALSE)</f>
        <v>M RL A8</v>
      </c>
      <c r="F187" s="120" t="s">
        <v>166</v>
      </c>
      <c r="G187" s="121"/>
    </row>
    <row r="188" ht="12.75" customHeight="1">
      <c r="A188" s="52">
        <v>32.0</v>
      </c>
      <c r="B188" s="52">
        <f>VLOOKUP(A188,Ajakava!A:F,1,FALSE)</f>
        <v>32</v>
      </c>
      <c r="D188" s="122"/>
      <c r="E188" s="123"/>
      <c r="F188" s="122"/>
      <c r="G188" s="123"/>
    </row>
    <row r="189" ht="12.75" customHeight="1">
      <c r="A189" s="52">
        <v>32.0</v>
      </c>
      <c r="B189" s="123"/>
      <c r="C189" s="122" t="s">
        <v>167</v>
      </c>
      <c r="D189" s="124" t="s">
        <v>12</v>
      </c>
      <c r="E189" s="124" t="s">
        <v>13</v>
      </c>
      <c r="F189" s="124" t="s">
        <v>14</v>
      </c>
      <c r="G189" s="124" t="s">
        <v>15</v>
      </c>
    </row>
    <row r="190" ht="12.75" customHeight="1">
      <c r="A190" s="52">
        <v>32.0</v>
      </c>
      <c r="B190" s="125" t="s">
        <v>168</v>
      </c>
      <c r="C190" s="126" t="str">
        <f>VLOOKUP(A190,Ajakava!A:F,5,FALSE)</f>
        <v>Meelis Udusalu</v>
      </c>
      <c r="D190" s="126"/>
      <c r="E190" s="126"/>
      <c r="F190" s="126"/>
      <c r="G190" s="126"/>
    </row>
    <row r="191" ht="12.75" customHeight="1">
      <c r="A191" s="52">
        <v>32.0</v>
      </c>
      <c r="B191" s="125" t="s">
        <v>169</v>
      </c>
      <c r="C191" s="126" t="str">
        <f>VLOOKUP(A190,Ajakava!A:F,6,FALSE)</f>
        <v>Erki Lumiste</v>
      </c>
      <c r="D191" s="126"/>
      <c r="E191" s="126"/>
      <c r="F191" s="126"/>
      <c r="G191" s="126"/>
    </row>
    <row r="192" ht="12.75" customHeight="1">
      <c r="A192" s="52">
        <v>32.0</v>
      </c>
    </row>
    <row r="193" ht="12.75" customHeight="1">
      <c r="A193" s="52">
        <v>33.0</v>
      </c>
      <c r="B193" s="120" t="s">
        <v>165</v>
      </c>
      <c r="C193" s="121" t="str">
        <f>VLOOKUP(A193,Ajakava!A:F,4,FALSE)</f>
        <v>N ML K1</v>
      </c>
      <c r="F193" s="120" t="s">
        <v>166</v>
      </c>
      <c r="G193" s="121"/>
    </row>
    <row r="194" ht="12.75" customHeight="1">
      <c r="A194" s="52">
        <v>33.0</v>
      </c>
      <c r="B194" s="52">
        <f>VLOOKUP(A194,Ajakava!A:F,1,FALSE)</f>
        <v>33</v>
      </c>
      <c r="D194" s="122"/>
      <c r="E194" s="123"/>
      <c r="F194" s="122"/>
      <c r="G194" s="123"/>
    </row>
    <row r="195" ht="12.75" customHeight="1">
      <c r="A195" s="52">
        <v>33.0</v>
      </c>
      <c r="B195" s="123"/>
      <c r="C195" s="122" t="s">
        <v>167</v>
      </c>
      <c r="D195" s="124" t="s">
        <v>12</v>
      </c>
      <c r="E195" s="124" t="s">
        <v>13</v>
      </c>
      <c r="F195" s="124" t="s">
        <v>14</v>
      </c>
      <c r="G195" s="124" t="s">
        <v>15</v>
      </c>
    </row>
    <row r="196" ht="12.75" customHeight="1">
      <c r="A196" s="52">
        <v>33.0</v>
      </c>
      <c r="B196" s="125" t="s">
        <v>168</v>
      </c>
      <c r="C196" s="126" t="str">
        <f>VLOOKUP(A196,Ajakava!A:F,5,FALSE)</f>
        <v>Lenna Mette Kadarpik</v>
      </c>
      <c r="D196" s="126"/>
      <c r="E196" s="126"/>
      <c r="F196" s="126"/>
      <c r="G196" s="126"/>
    </row>
    <row r="197" ht="12.75" customHeight="1">
      <c r="A197" s="52">
        <v>33.0</v>
      </c>
      <c r="B197" s="125" t="s">
        <v>169</v>
      </c>
      <c r="C197" s="126" t="str">
        <f>VLOOKUP(A196,Ajakava!A:F,6,FALSE)</f>
        <v>Getri Roosla</v>
      </c>
      <c r="D197" s="126"/>
      <c r="E197" s="126"/>
      <c r="F197" s="126"/>
      <c r="G197" s="126"/>
    </row>
    <row r="198" ht="12.75" customHeight="1">
      <c r="A198" s="52">
        <v>33.0</v>
      </c>
    </row>
    <row r="199" ht="12.75" customHeight="1">
      <c r="A199" s="52">
        <v>34.0</v>
      </c>
      <c r="B199" s="120" t="s">
        <v>165</v>
      </c>
      <c r="C199" s="121" t="str">
        <f>VLOOKUP(A199,Ajakava!A:F,4,FALSE)</f>
        <v>N ML K2</v>
      </c>
      <c r="F199" s="120" t="s">
        <v>166</v>
      </c>
      <c r="G199" s="121"/>
    </row>
    <row r="200" ht="12.75" customHeight="1">
      <c r="A200" s="52">
        <v>34.0</v>
      </c>
      <c r="B200" s="52">
        <f>VLOOKUP(A200,Ajakava!A:F,1,FALSE)</f>
        <v>34</v>
      </c>
      <c r="D200" s="122"/>
      <c r="E200" s="123"/>
      <c r="F200" s="122"/>
      <c r="G200" s="123"/>
    </row>
    <row r="201" ht="12.75" customHeight="1">
      <c r="A201" s="52">
        <v>34.0</v>
      </c>
      <c r="B201" s="123"/>
      <c r="C201" s="122" t="s">
        <v>167</v>
      </c>
      <c r="D201" s="124" t="s">
        <v>12</v>
      </c>
      <c r="E201" s="124" t="s">
        <v>13</v>
      </c>
      <c r="F201" s="124" t="s">
        <v>14</v>
      </c>
      <c r="G201" s="124" t="s">
        <v>15</v>
      </c>
    </row>
    <row r="202" ht="12.75" customHeight="1">
      <c r="A202" s="52">
        <v>34.0</v>
      </c>
      <c r="B202" s="125" t="s">
        <v>168</v>
      </c>
      <c r="C202" s="126" t="str">
        <f>VLOOKUP(A202,Ajakava!A:F,5,FALSE)</f>
        <v>Ly Tommingas</v>
      </c>
      <c r="D202" s="126"/>
      <c r="E202" s="126"/>
      <c r="F202" s="126"/>
      <c r="G202" s="126"/>
    </row>
    <row r="203" ht="12.75" customHeight="1">
      <c r="A203" s="52">
        <v>34.0</v>
      </c>
      <c r="B203" s="125" t="s">
        <v>169</v>
      </c>
      <c r="C203" s="126" t="str">
        <f>VLOOKUP(A202,Ajakava!A:F,6,FALSE)</f>
        <v>Piret Loorits</v>
      </c>
      <c r="D203" s="126"/>
      <c r="E203" s="126"/>
      <c r="F203" s="126"/>
      <c r="G203" s="126"/>
    </row>
    <row r="204" ht="12.75" customHeight="1">
      <c r="A204" s="52">
        <v>34.0</v>
      </c>
    </row>
    <row r="205" ht="12.75" customHeight="1">
      <c r="A205" s="52">
        <v>35.0</v>
      </c>
      <c r="B205" s="120" t="s">
        <v>165</v>
      </c>
      <c r="C205" s="121" t="str">
        <f>VLOOKUP(A205,Ajakava!A:F,4,FALSE)</f>
        <v>N ML K5</v>
      </c>
      <c r="F205" s="120" t="s">
        <v>166</v>
      </c>
      <c r="G205" s="121"/>
    </row>
    <row r="206" ht="12.75" customHeight="1">
      <c r="A206" s="52">
        <v>35.0</v>
      </c>
      <c r="B206" s="52">
        <f>VLOOKUP(A206,Ajakava!A:F,1,FALSE)</f>
        <v>35</v>
      </c>
      <c r="D206" s="122"/>
      <c r="E206" s="123"/>
      <c r="F206" s="122"/>
      <c r="G206" s="123"/>
    </row>
    <row r="207" ht="12.75" customHeight="1">
      <c r="A207" s="52">
        <v>35.0</v>
      </c>
      <c r="B207" s="123"/>
      <c r="C207" s="122" t="s">
        <v>167</v>
      </c>
      <c r="D207" s="124" t="s">
        <v>12</v>
      </c>
      <c r="E207" s="124" t="s">
        <v>13</v>
      </c>
      <c r="F207" s="124" t="s">
        <v>14</v>
      </c>
      <c r="G207" s="124" t="s">
        <v>15</v>
      </c>
    </row>
    <row r="208" ht="12.75" customHeight="1">
      <c r="A208" s="52">
        <v>35.0</v>
      </c>
      <c r="B208" s="125" t="s">
        <v>168</v>
      </c>
      <c r="C208" s="126" t="str">
        <f>VLOOKUP(A208,Ajakava!A:F,5,FALSE)</f>
        <v>Gerlin Unga</v>
      </c>
      <c r="D208" s="126"/>
      <c r="E208" s="126"/>
      <c r="F208" s="126"/>
      <c r="G208" s="126"/>
    </row>
    <row r="209" ht="12.75" customHeight="1">
      <c r="A209" s="52">
        <v>35.0</v>
      </c>
      <c r="B209" s="125" t="s">
        <v>169</v>
      </c>
      <c r="C209" s="126" t="str">
        <f>VLOOKUP(A208,Ajakava!A:F,6,FALSE)</f>
        <v>Tiina Trofimova</v>
      </c>
      <c r="D209" s="126"/>
      <c r="E209" s="126"/>
      <c r="F209" s="126"/>
      <c r="G209" s="126"/>
    </row>
    <row r="210" ht="12.75" customHeight="1">
      <c r="A210" s="52">
        <v>35.0</v>
      </c>
    </row>
    <row r="211" ht="12.75" customHeight="1">
      <c r="A211" s="52">
        <v>36.0</v>
      </c>
      <c r="B211" s="120" t="s">
        <v>165</v>
      </c>
      <c r="C211" s="121" t="str">
        <f>VLOOKUP(A211,Ajakava!A:F,4,FALSE)</f>
        <v>N ML K6</v>
      </c>
      <c r="F211" s="120" t="s">
        <v>166</v>
      </c>
      <c r="G211" s="121"/>
    </row>
    <row r="212" ht="12.75" customHeight="1">
      <c r="A212" s="52">
        <v>36.0</v>
      </c>
      <c r="B212" s="52">
        <f>VLOOKUP(A212,Ajakava!A:F,1,FALSE)</f>
        <v>36</v>
      </c>
      <c r="D212" s="122"/>
      <c r="E212" s="123"/>
      <c r="F212" s="122"/>
      <c r="G212" s="123"/>
    </row>
    <row r="213" ht="12.75" customHeight="1">
      <c r="A213" s="52">
        <v>36.0</v>
      </c>
      <c r="B213" s="123"/>
      <c r="C213" s="122" t="s">
        <v>167</v>
      </c>
      <c r="D213" s="124" t="s">
        <v>12</v>
      </c>
      <c r="E213" s="124" t="s">
        <v>13</v>
      </c>
      <c r="F213" s="124" t="s">
        <v>14</v>
      </c>
      <c r="G213" s="124" t="s">
        <v>15</v>
      </c>
    </row>
    <row r="214" ht="12.75" customHeight="1">
      <c r="A214" s="52">
        <v>36.0</v>
      </c>
      <c r="B214" s="125" t="s">
        <v>168</v>
      </c>
      <c r="C214" s="126" t="str">
        <f>VLOOKUP(A214,Ajakava!A:F,5,FALSE)</f>
        <v>Anely Pedai</v>
      </c>
      <c r="D214" s="126"/>
      <c r="E214" s="126"/>
      <c r="F214" s="126"/>
      <c r="G214" s="126"/>
    </row>
    <row r="215" ht="12.75" customHeight="1">
      <c r="A215" s="52">
        <v>36.0</v>
      </c>
      <c r="B215" s="125" t="s">
        <v>169</v>
      </c>
      <c r="C215" s="126" t="str">
        <f>VLOOKUP(A214,Ajakava!A:F,6,FALSE)</f>
        <v>Emma Lisette Kadarpik</v>
      </c>
      <c r="D215" s="126"/>
      <c r="E215" s="126"/>
      <c r="F215" s="126"/>
      <c r="G215" s="126"/>
    </row>
    <row r="216" ht="12.75" customHeight="1">
      <c r="A216" s="52">
        <v>36.0</v>
      </c>
    </row>
    <row r="217" ht="12.75" customHeight="1">
      <c r="A217" s="52">
        <v>37.0</v>
      </c>
      <c r="B217" s="120" t="s">
        <v>165</v>
      </c>
      <c r="C217" s="121" t="str">
        <f>VLOOKUP(A217,Ajakava!A:F,4,FALSE)</f>
        <v>M ML L3</v>
      </c>
      <c r="F217" s="120" t="s">
        <v>166</v>
      </c>
      <c r="G217" s="121"/>
    </row>
    <row r="218" ht="12.75" customHeight="1">
      <c r="A218" s="52">
        <v>37.0</v>
      </c>
      <c r="B218" s="52">
        <f>VLOOKUP(A218,Ajakava!A:F,1,FALSE)</f>
        <v>37</v>
      </c>
      <c r="D218" s="122"/>
      <c r="E218" s="123"/>
      <c r="F218" s="122"/>
      <c r="G218" s="123"/>
    </row>
    <row r="219" ht="12.75" customHeight="1">
      <c r="A219" s="52">
        <v>37.0</v>
      </c>
      <c r="B219" s="123"/>
      <c r="C219" s="122" t="s">
        <v>167</v>
      </c>
      <c r="D219" s="124" t="s">
        <v>12</v>
      </c>
      <c r="E219" s="124" t="s">
        <v>13</v>
      </c>
      <c r="F219" s="124" t="s">
        <v>14</v>
      </c>
      <c r="G219" s="124" t="s">
        <v>15</v>
      </c>
    </row>
    <row r="220" ht="12.75" customHeight="1">
      <c r="A220" s="52">
        <v>37.0</v>
      </c>
      <c r="B220" s="125" t="s">
        <v>168</v>
      </c>
      <c r="C220" s="126" t="str">
        <f>VLOOKUP(A220,Ajakava!A:F,5,FALSE)</f>
        <v>Ellikar Eensalu</v>
      </c>
      <c r="D220" s="126"/>
      <c r="E220" s="126"/>
      <c r="F220" s="126"/>
      <c r="G220" s="126"/>
    </row>
    <row r="221" ht="12.75" customHeight="1">
      <c r="A221" s="52">
        <v>37.0</v>
      </c>
      <c r="B221" s="125" t="s">
        <v>169</v>
      </c>
      <c r="C221" s="126" t="str">
        <f>VLOOKUP(A220,Ajakava!A:F,6,FALSE)</f>
        <v>Martin Pipar</v>
      </c>
      <c r="D221" s="126"/>
      <c r="E221" s="126"/>
      <c r="F221" s="126"/>
      <c r="G221" s="126"/>
    </row>
    <row r="222" ht="12.75" customHeight="1">
      <c r="A222" s="52">
        <v>37.0</v>
      </c>
    </row>
    <row r="223" ht="12.75" customHeight="1">
      <c r="A223" s="52">
        <v>38.0</v>
      </c>
      <c r="B223" s="120" t="s">
        <v>165</v>
      </c>
      <c r="C223" s="121" t="str">
        <f>VLOOKUP(A223,Ajakava!A:F,4,FALSE)</f>
        <v>M ML K3</v>
      </c>
      <c r="F223" s="120" t="s">
        <v>166</v>
      </c>
      <c r="G223" s="121"/>
    </row>
    <row r="224" ht="12.75" customHeight="1">
      <c r="A224" s="52">
        <v>38.0</v>
      </c>
      <c r="B224" s="52">
        <f>VLOOKUP(A224,Ajakava!A:F,1,FALSE)</f>
        <v>38</v>
      </c>
      <c r="D224" s="122"/>
      <c r="E224" s="123"/>
      <c r="F224" s="122"/>
      <c r="G224" s="123"/>
    </row>
    <row r="225" ht="12.75" customHeight="1">
      <c r="A225" s="52">
        <v>38.0</v>
      </c>
      <c r="B225" s="123"/>
      <c r="C225" s="122" t="s">
        <v>167</v>
      </c>
      <c r="D225" s="124" t="s">
        <v>12</v>
      </c>
      <c r="E225" s="124" t="s">
        <v>13</v>
      </c>
      <c r="F225" s="124" t="s">
        <v>14</v>
      </c>
      <c r="G225" s="124" t="s">
        <v>15</v>
      </c>
    </row>
    <row r="226" ht="12.75" customHeight="1">
      <c r="A226" s="52">
        <v>38.0</v>
      </c>
      <c r="B226" s="125" t="s">
        <v>168</v>
      </c>
      <c r="C226" s="126" t="str">
        <f>VLOOKUP(A226,Ajakava!A:F,5,FALSE)</f>
        <v>Karl Mattias Pedai</v>
      </c>
      <c r="D226" s="126"/>
      <c r="E226" s="126"/>
      <c r="F226" s="126"/>
      <c r="G226" s="126"/>
    </row>
    <row r="227" ht="12.75" customHeight="1">
      <c r="A227" s="52">
        <v>38.0</v>
      </c>
      <c r="B227" s="125" t="s">
        <v>169</v>
      </c>
      <c r="C227" s="126" t="str">
        <f>VLOOKUP(A226,Ajakava!A:F,6,FALSE)</f>
        <v>Rando Roosla</v>
      </c>
      <c r="D227" s="126"/>
      <c r="E227" s="126"/>
      <c r="F227" s="126"/>
      <c r="G227" s="126"/>
    </row>
    <row r="228" ht="12.75" customHeight="1">
      <c r="A228" s="52">
        <v>38.0</v>
      </c>
    </row>
    <row r="229" ht="12.75" customHeight="1">
      <c r="A229" s="52">
        <v>39.0</v>
      </c>
      <c r="B229" s="120" t="s">
        <v>165</v>
      </c>
      <c r="C229" s="121" t="str">
        <f>VLOOKUP(A229,Ajakava!A:F,4,FALSE)</f>
        <v>M ML K4</v>
      </c>
      <c r="F229" s="120" t="s">
        <v>166</v>
      </c>
      <c r="G229" s="121"/>
    </row>
    <row r="230" ht="12.75" customHeight="1">
      <c r="A230" s="52">
        <v>39.0</v>
      </c>
      <c r="B230" s="52">
        <f>VLOOKUP(A230,Ajakava!A:F,1,FALSE)</f>
        <v>39</v>
      </c>
      <c r="D230" s="122"/>
      <c r="E230" s="123"/>
      <c r="F230" s="122"/>
      <c r="G230" s="123"/>
    </row>
    <row r="231" ht="12.75" customHeight="1">
      <c r="A231" s="52">
        <v>39.0</v>
      </c>
      <c r="B231" s="123"/>
      <c r="C231" s="122" t="s">
        <v>167</v>
      </c>
      <c r="D231" s="124" t="s">
        <v>12</v>
      </c>
      <c r="E231" s="124" t="s">
        <v>13</v>
      </c>
      <c r="F231" s="124" t="s">
        <v>14</v>
      </c>
      <c r="G231" s="124" t="s">
        <v>15</v>
      </c>
    </row>
    <row r="232" ht="12.75" customHeight="1">
      <c r="A232" s="52">
        <v>39.0</v>
      </c>
      <c r="B232" s="125" t="s">
        <v>168</v>
      </c>
      <c r="C232" s="126" t="str">
        <f>VLOOKUP(A232,Ajakava!A:F,5,FALSE)</f>
        <v>Evor Eensalu</v>
      </c>
      <c r="D232" s="126"/>
      <c r="E232" s="126"/>
      <c r="F232" s="126"/>
      <c r="G232" s="126"/>
    </row>
    <row r="233" ht="12.75" customHeight="1">
      <c r="A233" s="52">
        <v>39.0</v>
      </c>
      <c r="B233" s="125" t="s">
        <v>169</v>
      </c>
      <c r="C233" s="126" t="str">
        <f>VLOOKUP(A232,Ajakava!A:F,6,FALSE)</f>
        <v>Kairo Kadarpik</v>
      </c>
      <c r="D233" s="126"/>
      <c r="E233" s="126"/>
      <c r="F233" s="126"/>
      <c r="G233" s="126"/>
    </row>
    <row r="234" ht="12.75" customHeight="1">
      <c r="A234" s="52">
        <v>39.0</v>
      </c>
    </row>
    <row r="235" ht="12.75" customHeight="1">
      <c r="A235" s="52">
        <v>40.0</v>
      </c>
      <c r="B235" s="120" t="s">
        <v>165</v>
      </c>
      <c r="C235" s="121" t="str">
        <f>VLOOKUP(A235,Ajakava!A:F,4,FALSE)</f>
        <v>M ML 5</v>
      </c>
      <c r="F235" s="120" t="s">
        <v>166</v>
      </c>
      <c r="G235" s="121"/>
    </row>
    <row r="236" ht="12.75" customHeight="1">
      <c r="A236" s="52">
        <v>40.0</v>
      </c>
      <c r="B236" s="52">
        <f>VLOOKUP(A236,Ajakava!A:F,1,FALSE)</f>
        <v>40</v>
      </c>
      <c r="D236" s="122"/>
      <c r="E236" s="123"/>
      <c r="F236" s="122"/>
      <c r="G236" s="123"/>
    </row>
    <row r="237" ht="12.75" customHeight="1">
      <c r="A237" s="52">
        <v>40.0</v>
      </c>
      <c r="B237" s="123"/>
      <c r="C237" s="122" t="s">
        <v>167</v>
      </c>
      <c r="D237" s="124" t="s">
        <v>12</v>
      </c>
      <c r="E237" s="124" t="s">
        <v>13</v>
      </c>
      <c r="F237" s="124" t="s">
        <v>14</v>
      </c>
      <c r="G237" s="124" t="s">
        <v>15</v>
      </c>
    </row>
    <row r="238" ht="12.75" customHeight="1">
      <c r="A238" s="52">
        <v>40.0</v>
      </c>
      <c r="B238" s="125" t="s">
        <v>168</v>
      </c>
      <c r="C238" s="126" t="str">
        <f>VLOOKUP(A238,Ajakava!A:F,5,FALSE)</f>
        <v>Rannar Kiviste</v>
      </c>
      <c r="D238" s="126"/>
      <c r="E238" s="126"/>
      <c r="F238" s="126"/>
      <c r="G238" s="126"/>
    </row>
    <row r="239" ht="12.75" customHeight="1">
      <c r="A239" s="52">
        <v>40.0</v>
      </c>
      <c r="B239" s="125" t="s">
        <v>169</v>
      </c>
      <c r="C239" s="126" t="str">
        <f>VLOOKUP(A238,Ajakava!A:F,6,FALSE)</f>
        <v>Hendrik Ella</v>
      </c>
      <c r="D239" s="126"/>
      <c r="E239" s="126"/>
      <c r="F239" s="126"/>
      <c r="G239" s="126"/>
    </row>
    <row r="240" ht="12.75" customHeight="1">
      <c r="A240" s="52">
        <v>40.0</v>
      </c>
    </row>
    <row r="241" ht="12.75" customHeight="1">
      <c r="A241" s="52">
        <v>41.0</v>
      </c>
      <c r="B241" s="120" t="s">
        <v>165</v>
      </c>
      <c r="C241" s="121" t="str">
        <f>VLOOKUP(A241,Ajakava!A:F,4,FALSE)</f>
        <v>M RL A9</v>
      </c>
      <c r="F241" s="120" t="s">
        <v>166</v>
      </c>
      <c r="G241" s="121"/>
    </row>
    <row r="242" ht="12.75" customHeight="1">
      <c r="A242" s="52">
        <v>41.0</v>
      </c>
      <c r="B242" s="52">
        <f>VLOOKUP(A242,Ajakava!A:F,1,FALSE)</f>
        <v>41</v>
      </c>
      <c r="D242" s="122"/>
      <c r="E242" s="123"/>
      <c r="F242" s="122"/>
      <c r="G242" s="123"/>
    </row>
    <row r="243" ht="12.75" customHeight="1">
      <c r="A243" s="52">
        <v>41.0</v>
      </c>
      <c r="B243" s="123"/>
      <c r="C243" s="122" t="s">
        <v>167</v>
      </c>
      <c r="D243" s="124" t="s">
        <v>12</v>
      </c>
      <c r="E243" s="124" t="s">
        <v>13</v>
      </c>
      <c r="F243" s="124" t="s">
        <v>14</v>
      </c>
      <c r="G243" s="124" t="s">
        <v>15</v>
      </c>
    </row>
    <row r="244" ht="12.75" customHeight="1">
      <c r="A244" s="52">
        <v>41.0</v>
      </c>
      <c r="B244" s="125" t="s">
        <v>168</v>
      </c>
      <c r="C244" s="126" t="str">
        <f>VLOOKUP(A244,Ajakava!A:F,5,FALSE)</f>
        <v>Sander Saar</v>
      </c>
      <c r="D244" s="126"/>
      <c r="E244" s="126"/>
      <c r="F244" s="126"/>
      <c r="G244" s="126"/>
    </row>
    <row r="245" ht="12.75" customHeight="1">
      <c r="A245" s="52">
        <v>41.0</v>
      </c>
      <c r="B245" s="125" t="s">
        <v>169</v>
      </c>
      <c r="C245" s="126" t="str">
        <f>VLOOKUP(A244,Ajakava!A:F,6,FALSE)</f>
        <v>Mairon Kask</v>
      </c>
      <c r="D245" s="126"/>
      <c r="E245" s="126"/>
      <c r="F245" s="126"/>
      <c r="G245" s="126"/>
    </row>
    <row r="246" ht="12.75" customHeight="1">
      <c r="A246" s="52">
        <v>41.0</v>
      </c>
    </row>
    <row r="247" ht="12.75" customHeight="1">
      <c r="A247" s="52">
        <v>42.0</v>
      </c>
      <c r="B247" s="120" t="s">
        <v>165</v>
      </c>
      <c r="C247" s="121" t="str">
        <f>VLOOKUP(A247,Ajakava!A:F,4,FALSE)</f>
        <v>M RL A10</v>
      </c>
      <c r="F247" s="120" t="s">
        <v>166</v>
      </c>
      <c r="G247" s="121"/>
    </row>
    <row r="248" ht="12.75" customHeight="1">
      <c r="A248" s="52">
        <v>42.0</v>
      </c>
      <c r="B248" s="52">
        <f>VLOOKUP(A248,Ajakava!A:F,1,FALSE)</f>
        <v>42</v>
      </c>
      <c r="D248" s="122"/>
      <c r="E248" s="123"/>
      <c r="F248" s="122"/>
      <c r="G248" s="123"/>
    </row>
    <row r="249" ht="12.75" customHeight="1">
      <c r="A249" s="52">
        <v>42.0</v>
      </c>
      <c r="B249" s="123"/>
      <c r="C249" s="122" t="s">
        <v>167</v>
      </c>
      <c r="D249" s="124" t="s">
        <v>12</v>
      </c>
      <c r="E249" s="124" t="s">
        <v>13</v>
      </c>
      <c r="F249" s="124" t="s">
        <v>14</v>
      </c>
      <c r="G249" s="124" t="s">
        <v>15</v>
      </c>
    </row>
    <row r="250" ht="12.75" customHeight="1">
      <c r="A250" s="52">
        <v>42.0</v>
      </c>
      <c r="B250" s="125" t="s">
        <v>168</v>
      </c>
      <c r="C250" s="126" t="str">
        <f>VLOOKUP(A250,Ajakava!A:F,5,FALSE)</f>
        <v>Meelis Udusalu</v>
      </c>
      <c r="D250" s="126"/>
      <c r="E250" s="126"/>
      <c r="F250" s="126"/>
      <c r="G250" s="126"/>
    </row>
    <row r="251" ht="12.75" customHeight="1">
      <c r="A251" s="52">
        <v>42.0</v>
      </c>
      <c r="B251" s="125" t="s">
        <v>169</v>
      </c>
      <c r="C251" s="126" t="str">
        <f>VLOOKUP(A250,Ajakava!A:F,6,FALSE)</f>
        <v>Virgo Olju</v>
      </c>
      <c r="D251" s="126"/>
      <c r="E251" s="126"/>
      <c r="F251" s="126"/>
      <c r="G251" s="126"/>
    </row>
    <row r="252" ht="12.75" customHeight="1">
      <c r="A252" s="52">
        <v>42.0</v>
      </c>
    </row>
    <row r="253" ht="12.75" customHeight="1">
      <c r="A253" s="52">
        <v>43.0</v>
      </c>
      <c r="B253" s="120" t="s">
        <v>165</v>
      </c>
      <c r="C253" s="121" t="str">
        <f>VLOOKUP(A253,Ajakava!A:F,4,FALSE)</f>
        <v>N ML K3</v>
      </c>
      <c r="F253" s="120" t="s">
        <v>166</v>
      </c>
      <c r="G253" s="121"/>
    </row>
    <row r="254" ht="12.75" customHeight="1">
      <c r="A254" s="52">
        <v>43.0</v>
      </c>
      <c r="B254" s="52">
        <f>VLOOKUP(A254,Ajakava!A:F,1,FALSE)</f>
        <v>43</v>
      </c>
      <c r="D254" s="122"/>
      <c r="E254" s="123"/>
      <c r="F254" s="122"/>
      <c r="G254" s="123"/>
    </row>
    <row r="255" ht="12.75" customHeight="1">
      <c r="A255" s="52">
        <v>43.0</v>
      </c>
      <c r="B255" s="123"/>
      <c r="C255" s="122" t="s">
        <v>167</v>
      </c>
      <c r="D255" s="124" t="s">
        <v>12</v>
      </c>
      <c r="E255" s="124" t="s">
        <v>13</v>
      </c>
      <c r="F255" s="124" t="s">
        <v>14</v>
      </c>
      <c r="G255" s="124" t="s">
        <v>15</v>
      </c>
    </row>
    <row r="256" ht="12.75" customHeight="1">
      <c r="A256" s="52">
        <v>43.0</v>
      </c>
      <c r="B256" s="125" t="s">
        <v>168</v>
      </c>
      <c r="C256" s="126" t="str">
        <f>VLOOKUP(A256,Ajakava!A:F,5,FALSE)</f>
        <v>Janete Tiits</v>
      </c>
      <c r="D256" s="126"/>
      <c r="E256" s="126"/>
      <c r="F256" s="126"/>
      <c r="G256" s="126"/>
    </row>
    <row r="257" ht="12.75" customHeight="1">
      <c r="A257" s="52">
        <v>43.0</v>
      </c>
      <c r="B257" s="125" t="s">
        <v>169</v>
      </c>
      <c r="C257" s="126" t="str">
        <f>VLOOKUP(A256,Ajakava!A:F,6,FALSE)</f>
        <v>Lenna Mette Kadarpik</v>
      </c>
      <c r="D257" s="126"/>
      <c r="E257" s="126"/>
      <c r="F257" s="126"/>
      <c r="G257" s="126"/>
    </row>
    <row r="258" ht="12.75" customHeight="1">
      <c r="A258" s="52">
        <v>43.0</v>
      </c>
    </row>
    <row r="259" ht="12.75" customHeight="1">
      <c r="A259" s="52">
        <v>44.0</v>
      </c>
      <c r="B259" s="120" t="s">
        <v>165</v>
      </c>
      <c r="C259" s="121" t="str">
        <f>VLOOKUP(A259,Ajakava!A:F,4,FALSE)</f>
        <v>N ML K4</v>
      </c>
      <c r="F259" s="120" t="s">
        <v>166</v>
      </c>
      <c r="G259" s="121"/>
    </row>
    <row r="260" ht="12.75" customHeight="1">
      <c r="A260" s="52">
        <v>44.0</v>
      </c>
      <c r="B260" s="52">
        <f>VLOOKUP(A260,Ajakava!A:F,1,FALSE)</f>
        <v>44</v>
      </c>
      <c r="D260" s="122"/>
      <c r="E260" s="123"/>
      <c r="F260" s="122"/>
      <c r="G260" s="123"/>
    </row>
    <row r="261" ht="12.75" customHeight="1">
      <c r="A261" s="52">
        <v>44.0</v>
      </c>
      <c r="B261" s="123"/>
      <c r="C261" s="122" t="s">
        <v>167</v>
      </c>
      <c r="D261" s="124" t="s">
        <v>12</v>
      </c>
      <c r="E261" s="124" t="s">
        <v>13</v>
      </c>
      <c r="F261" s="124" t="s">
        <v>14</v>
      </c>
      <c r="G261" s="124" t="s">
        <v>15</v>
      </c>
    </row>
    <row r="262" ht="12.75" customHeight="1">
      <c r="A262" s="52">
        <v>44.0</v>
      </c>
      <c r="B262" s="125" t="s">
        <v>168</v>
      </c>
      <c r="C262" s="126" t="str">
        <f>VLOOKUP(A262,Ajakava!A:F,5,FALSE)</f>
        <v>Evaliisa Poola</v>
      </c>
      <c r="D262" s="126"/>
      <c r="E262" s="126"/>
      <c r="F262" s="126"/>
      <c r="G262" s="126"/>
    </row>
    <row r="263" ht="12.75" customHeight="1">
      <c r="A263" s="52">
        <v>44.0</v>
      </c>
      <c r="B263" s="125" t="s">
        <v>169</v>
      </c>
      <c r="C263" s="126" t="str">
        <f>VLOOKUP(A262,Ajakava!A:F,6,FALSE)</f>
        <v>Piret Loorits</v>
      </c>
      <c r="D263" s="126"/>
      <c r="E263" s="126"/>
      <c r="F263" s="126"/>
      <c r="G263" s="126"/>
    </row>
    <row r="264" ht="12.75" customHeight="1">
      <c r="A264" s="52">
        <v>44.0</v>
      </c>
    </row>
    <row r="265" ht="12.75" customHeight="1">
      <c r="A265" s="52">
        <v>45.0</v>
      </c>
      <c r="B265" s="120" t="s">
        <v>165</v>
      </c>
      <c r="C265" s="121" t="str">
        <f>VLOOKUP(A265,Ajakava!A:F,4,FALSE)</f>
        <v>N ML 9th</v>
      </c>
      <c r="F265" s="120" t="s">
        <v>166</v>
      </c>
      <c r="G265" s="121"/>
    </row>
    <row r="266" ht="12.75" customHeight="1">
      <c r="A266" s="52">
        <v>45.0</v>
      </c>
      <c r="B266" s="52">
        <f>VLOOKUP(A266,Ajakava!A:F,1,FALSE)</f>
        <v>45</v>
      </c>
      <c r="D266" s="122"/>
      <c r="E266" s="123"/>
      <c r="F266" s="122"/>
      <c r="G266" s="123"/>
    </row>
    <row r="267" ht="12.75" customHeight="1">
      <c r="A267" s="52">
        <v>45.0</v>
      </c>
      <c r="B267" s="123"/>
      <c r="C267" s="122" t="s">
        <v>167</v>
      </c>
      <c r="D267" s="124" t="s">
        <v>12</v>
      </c>
      <c r="E267" s="124" t="s">
        <v>13</v>
      </c>
      <c r="F267" s="124" t="s">
        <v>14</v>
      </c>
      <c r="G267" s="124" t="s">
        <v>15</v>
      </c>
    </row>
    <row r="268" ht="12.75" customHeight="1">
      <c r="A268" s="52">
        <v>45.0</v>
      </c>
      <c r="B268" s="125" t="s">
        <v>168</v>
      </c>
      <c r="C268" s="126" t="str">
        <f>VLOOKUP(A268,Ajakava!A:F,5,FALSE)</f>
        <v>Gerlin Unga</v>
      </c>
      <c r="D268" s="126"/>
      <c r="E268" s="126"/>
      <c r="F268" s="126"/>
      <c r="G268" s="126"/>
    </row>
    <row r="269" ht="12.75" customHeight="1">
      <c r="A269" s="52">
        <v>45.0</v>
      </c>
      <c r="B269" s="125" t="s">
        <v>169</v>
      </c>
      <c r="C269" s="126" t="str">
        <f>VLOOKUP(A268,Ajakava!A:F,6,FALSE)</f>
        <v>Anely Pedai</v>
      </c>
      <c r="D269" s="126"/>
      <c r="E269" s="126"/>
      <c r="F269" s="126"/>
      <c r="G269" s="126"/>
    </row>
    <row r="270" ht="12.75" customHeight="1">
      <c r="A270" s="52">
        <v>45.0</v>
      </c>
    </row>
    <row r="271" ht="12.75" customHeight="1">
      <c r="A271" s="52">
        <v>46.0</v>
      </c>
      <c r="B271" s="120" t="s">
        <v>165</v>
      </c>
      <c r="C271" s="121" t="str">
        <f>VLOOKUP(A271,Ajakava!A:F,4,FALSE)</f>
        <v>N ML 7th</v>
      </c>
      <c r="F271" s="120" t="s">
        <v>166</v>
      </c>
      <c r="G271" s="121"/>
    </row>
    <row r="272" ht="12.75" customHeight="1">
      <c r="A272" s="52">
        <v>46.0</v>
      </c>
      <c r="B272" s="52">
        <f>VLOOKUP(A272,Ajakava!A:F,1,FALSE)</f>
        <v>46</v>
      </c>
      <c r="D272" s="122"/>
      <c r="E272" s="123"/>
      <c r="F272" s="122"/>
      <c r="G272" s="123"/>
    </row>
    <row r="273" ht="12.75" customHeight="1">
      <c r="A273" s="52">
        <v>46.0</v>
      </c>
      <c r="B273" s="123"/>
      <c r="C273" s="122" t="s">
        <v>167</v>
      </c>
      <c r="D273" s="124" t="s">
        <v>12</v>
      </c>
      <c r="E273" s="124" t="s">
        <v>13</v>
      </c>
      <c r="F273" s="124" t="s">
        <v>14</v>
      </c>
      <c r="G273" s="124" t="s">
        <v>15</v>
      </c>
    </row>
    <row r="274" ht="12.75" customHeight="1">
      <c r="A274" s="52">
        <v>46.0</v>
      </c>
      <c r="B274" s="125" t="s">
        <v>168</v>
      </c>
      <c r="C274" s="126" t="str">
        <f>VLOOKUP(A274,Ajakava!A:F,5,FALSE)</f>
        <v>Tiina Trofimova</v>
      </c>
      <c r="D274" s="126"/>
      <c r="E274" s="126"/>
      <c r="F274" s="126"/>
      <c r="G274" s="126"/>
    </row>
    <row r="275" ht="12.75" customHeight="1">
      <c r="A275" s="52">
        <v>46.0</v>
      </c>
      <c r="B275" s="125" t="s">
        <v>169</v>
      </c>
      <c r="C275" s="126" t="str">
        <f>VLOOKUP(A274,Ajakava!A:F,6,FALSE)</f>
        <v>Emma Lisette Kadarpik</v>
      </c>
      <c r="D275" s="126"/>
      <c r="E275" s="126"/>
      <c r="F275" s="126"/>
      <c r="G275" s="126"/>
    </row>
    <row r="276" ht="12.75" customHeight="1">
      <c r="A276" s="52">
        <v>46.0</v>
      </c>
    </row>
    <row r="277" ht="12.75" customHeight="1">
      <c r="A277" s="52">
        <v>47.0</v>
      </c>
      <c r="B277" s="120" t="s">
        <v>165</v>
      </c>
      <c r="C277" s="121" t="str">
        <f>VLOOKUP(A277,Ajakava!A:F,4,FALSE)</f>
        <v>M ML L5</v>
      </c>
      <c r="F277" s="120" t="s">
        <v>166</v>
      </c>
      <c r="G277" s="121"/>
    </row>
    <row r="278" ht="12.75" customHeight="1">
      <c r="A278" s="52">
        <v>47.0</v>
      </c>
      <c r="B278" s="52">
        <f>VLOOKUP(A278,Ajakava!A:F,1,FALSE)</f>
        <v>47</v>
      </c>
      <c r="D278" s="122"/>
      <c r="E278" s="123"/>
      <c r="F278" s="122"/>
      <c r="G278" s="123"/>
    </row>
    <row r="279" ht="12.75" customHeight="1">
      <c r="A279" s="52">
        <v>47.0</v>
      </c>
      <c r="B279" s="123"/>
      <c r="C279" s="122" t="s">
        <v>167</v>
      </c>
      <c r="D279" s="124" t="s">
        <v>12</v>
      </c>
      <c r="E279" s="124" t="s">
        <v>13</v>
      </c>
      <c r="F279" s="124" t="s">
        <v>14</v>
      </c>
      <c r="G279" s="124" t="s">
        <v>15</v>
      </c>
    </row>
    <row r="280" ht="12.75" customHeight="1">
      <c r="A280" s="52">
        <v>47.0</v>
      </c>
      <c r="B280" s="125" t="s">
        <v>168</v>
      </c>
      <c r="C280" s="126" t="str">
        <f>VLOOKUP(A280,Ajakava!A:F,5,FALSE)</f>
        <v>Ellikar Eensalu</v>
      </c>
      <c r="D280" s="126"/>
      <c r="E280" s="126"/>
      <c r="F280" s="126"/>
      <c r="G280" s="126"/>
    </row>
    <row r="281" ht="12.75" customHeight="1">
      <c r="A281" s="52">
        <v>47.0</v>
      </c>
      <c r="B281" s="125" t="s">
        <v>169</v>
      </c>
      <c r="C281" s="126" t="str">
        <f>VLOOKUP(A280,Ajakava!A:F,6,FALSE)</f>
        <v>Andres Ella</v>
      </c>
      <c r="D281" s="126"/>
      <c r="E281" s="126"/>
      <c r="F281" s="126"/>
      <c r="G281" s="126"/>
    </row>
    <row r="282" ht="12.75" customHeight="1">
      <c r="A282" s="52">
        <v>47.0</v>
      </c>
    </row>
    <row r="283" ht="12.75" customHeight="1">
      <c r="A283" s="52">
        <v>48.0</v>
      </c>
      <c r="B283" s="120" t="s">
        <v>165</v>
      </c>
      <c r="C283" s="121" t="str">
        <f>VLOOKUP(A283,Ajakava!A:F,4,FALSE)</f>
        <v>M ML 3</v>
      </c>
      <c r="F283" s="120" t="s">
        <v>166</v>
      </c>
      <c r="G283" s="121"/>
    </row>
    <row r="284" ht="12.75" customHeight="1">
      <c r="A284" s="52">
        <v>48.0</v>
      </c>
      <c r="B284" s="52">
        <f>VLOOKUP(A284,Ajakava!A:F,1,FALSE)</f>
        <v>48</v>
      </c>
      <c r="D284" s="122"/>
      <c r="E284" s="123"/>
      <c r="F284" s="122"/>
      <c r="G284" s="123"/>
    </row>
    <row r="285" ht="12.75" customHeight="1">
      <c r="A285" s="52">
        <v>48.0</v>
      </c>
      <c r="B285" s="123"/>
      <c r="C285" s="122" t="s">
        <v>167</v>
      </c>
      <c r="D285" s="124" t="s">
        <v>12</v>
      </c>
      <c r="E285" s="124" t="s">
        <v>13</v>
      </c>
      <c r="F285" s="124" t="s">
        <v>14</v>
      </c>
      <c r="G285" s="124" t="s">
        <v>15</v>
      </c>
    </row>
    <row r="286" ht="12.75" customHeight="1">
      <c r="A286" s="52">
        <v>48.0</v>
      </c>
      <c r="B286" s="125" t="s">
        <v>168</v>
      </c>
      <c r="C286" s="126" t="str">
        <f>VLOOKUP(A286,Ajakava!A:F,5,FALSE)</f>
        <v>Rando Roosla</v>
      </c>
      <c r="D286" s="126"/>
      <c r="E286" s="126"/>
      <c r="F286" s="126"/>
      <c r="G286" s="126"/>
    </row>
    <row r="287" ht="12.75" customHeight="1">
      <c r="A287" s="52">
        <v>48.0</v>
      </c>
      <c r="B287" s="125" t="s">
        <v>169</v>
      </c>
      <c r="C287" s="126" t="str">
        <f>VLOOKUP(A286,Ajakava!A:F,6,FALSE)</f>
        <v>Kairo Kadarpik</v>
      </c>
      <c r="D287" s="126"/>
      <c r="E287" s="126"/>
      <c r="F287" s="126"/>
      <c r="G287" s="126"/>
    </row>
    <row r="288" ht="12.75" customHeight="1">
      <c r="A288" s="52">
        <v>48.0</v>
      </c>
    </row>
    <row r="289" ht="12.75" customHeight="1">
      <c r="A289" s="52">
        <v>49.0</v>
      </c>
      <c r="B289" s="120" t="s">
        <v>165</v>
      </c>
      <c r="C289" s="121" t="str">
        <f>VLOOKUP(A289,Ajakava!A:F,4,FALSE)</f>
        <v>M ML 1</v>
      </c>
      <c r="F289" s="120" t="s">
        <v>166</v>
      </c>
      <c r="G289" s="121"/>
    </row>
    <row r="290" ht="12.75" customHeight="1">
      <c r="A290" s="52">
        <v>49.0</v>
      </c>
      <c r="B290" s="52">
        <f>VLOOKUP(A290,Ajakava!A:F,1,FALSE)</f>
        <v>49</v>
      </c>
      <c r="D290" s="122"/>
      <c r="E290" s="123"/>
      <c r="F290" s="122"/>
      <c r="G290" s="123"/>
    </row>
    <row r="291" ht="12.75" customHeight="1">
      <c r="A291" s="52">
        <v>49.0</v>
      </c>
      <c r="B291" s="123"/>
      <c r="C291" s="122" t="s">
        <v>167</v>
      </c>
      <c r="D291" s="124" t="s">
        <v>12</v>
      </c>
      <c r="E291" s="124" t="s">
        <v>13</v>
      </c>
      <c r="F291" s="124" t="s">
        <v>14</v>
      </c>
      <c r="G291" s="124" t="s">
        <v>15</v>
      </c>
    </row>
    <row r="292" ht="12.75" customHeight="1">
      <c r="A292" s="52">
        <v>49.0</v>
      </c>
      <c r="B292" s="125" t="s">
        <v>168</v>
      </c>
      <c r="C292" s="126" t="str">
        <f>VLOOKUP(A292,Ajakava!A:F,5,FALSE)</f>
        <v>Karl Mattias Pedai</v>
      </c>
      <c r="D292" s="126"/>
      <c r="E292" s="126"/>
      <c r="F292" s="126"/>
      <c r="G292" s="126"/>
    </row>
    <row r="293" ht="12.75" customHeight="1">
      <c r="A293" s="52">
        <v>49.0</v>
      </c>
      <c r="B293" s="125" t="s">
        <v>169</v>
      </c>
      <c r="C293" s="126" t="str">
        <f>VLOOKUP(A292,Ajakava!A:F,6,FALSE)</f>
        <v>Evor Eensalu</v>
      </c>
      <c r="D293" s="126"/>
      <c r="E293" s="126"/>
      <c r="F293" s="126"/>
      <c r="G293" s="126"/>
    </row>
    <row r="294" ht="12.75" customHeight="1">
      <c r="A294" s="52">
        <v>49.0</v>
      </c>
    </row>
    <row r="295" ht="12.75" customHeight="1">
      <c r="A295" s="52">
        <v>50.0</v>
      </c>
      <c r="B295" s="120" t="s">
        <v>165</v>
      </c>
      <c r="C295" s="121" t="str">
        <f>VLOOKUP(A295,Ajakava!A:F,4,FALSE)</f>
        <v>N ML 5</v>
      </c>
      <c r="F295" s="120" t="s">
        <v>166</v>
      </c>
      <c r="G295" s="121"/>
    </row>
    <row r="296" ht="12.75" customHeight="1">
      <c r="A296" s="52">
        <v>50.0</v>
      </c>
      <c r="B296" s="52">
        <f>VLOOKUP(A296,Ajakava!A:F,1,FALSE)</f>
        <v>50</v>
      </c>
      <c r="D296" s="122"/>
      <c r="E296" s="123"/>
      <c r="F296" s="122"/>
      <c r="G296" s="123"/>
    </row>
    <row r="297" ht="12.75" customHeight="1">
      <c r="A297" s="52">
        <v>50.0</v>
      </c>
      <c r="B297" s="123"/>
      <c r="C297" s="122" t="s">
        <v>167</v>
      </c>
      <c r="D297" s="124" t="s">
        <v>12</v>
      </c>
      <c r="E297" s="124" t="s">
        <v>13</v>
      </c>
      <c r="F297" s="124" t="s">
        <v>14</v>
      </c>
      <c r="G297" s="124" t="s">
        <v>15</v>
      </c>
    </row>
    <row r="298" ht="12.75" customHeight="1">
      <c r="A298" s="52">
        <v>50.0</v>
      </c>
      <c r="B298" s="125" t="s">
        <v>168</v>
      </c>
      <c r="C298" s="126" t="str">
        <f>VLOOKUP(A298,Ajakava!A:F,5,FALSE)</f>
        <v>Getri Roosla</v>
      </c>
      <c r="D298" s="126"/>
      <c r="E298" s="126"/>
      <c r="F298" s="126"/>
      <c r="G298" s="126"/>
    </row>
    <row r="299" ht="12.75" customHeight="1">
      <c r="A299" s="52">
        <v>50.0</v>
      </c>
      <c r="B299" s="125" t="s">
        <v>169</v>
      </c>
      <c r="C299" s="126" t="str">
        <f>VLOOKUP(A298,Ajakava!A:F,6,FALSE)</f>
        <v>Ly Tommingas</v>
      </c>
      <c r="D299" s="126"/>
      <c r="E299" s="126"/>
      <c r="F299" s="126"/>
      <c r="G299" s="126"/>
    </row>
    <row r="300" ht="12.75" customHeight="1">
      <c r="A300" s="52">
        <v>50.0</v>
      </c>
    </row>
    <row r="301" ht="12.75" customHeight="1">
      <c r="A301" s="52">
        <v>51.0</v>
      </c>
      <c r="B301" s="120" t="s">
        <v>165</v>
      </c>
      <c r="C301" s="121" t="str">
        <f>VLOOKUP(A301,Ajakava!A:F,4,FALSE)</f>
        <v>N ML 3</v>
      </c>
      <c r="F301" s="120" t="s">
        <v>166</v>
      </c>
      <c r="G301" s="121"/>
    </row>
    <row r="302" ht="12.75" customHeight="1">
      <c r="A302" s="52">
        <v>51.0</v>
      </c>
      <c r="B302" s="52">
        <f>VLOOKUP(A302,Ajakava!A:F,1,FALSE)</f>
        <v>51</v>
      </c>
      <c r="D302" s="122"/>
      <c r="E302" s="123"/>
      <c r="F302" s="122"/>
      <c r="G302" s="123"/>
    </row>
    <row r="303" ht="12.75" customHeight="1">
      <c r="A303" s="52">
        <v>51.0</v>
      </c>
      <c r="B303" s="123"/>
      <c r="C303" s="122" t="s">
        <v>167</v>
      </c>
      <c r="D303" s="124" t="s">
        <v>12</v>
      </c>
      <c r="E303" s="124" t="s">
        <v>13</v>
      </c>
      <c r="F303" s="124" t="s">
        <v>14</v>
      </c>
      <c r="G303" s="124" t="s">
        <v>15</v>
      </c>
    </row>
    <row r="304" ht="12.75" customHeight="1">
      <c r="A304" s="52">
        <v>51.0</v>
      </c>
      <c r="B304" s="125" t="s">
        <v>168</v>
      </c>
      <c r="C304" s="126" t="str">
        <f>VLOOKUP(A304,Ajakava!A:F,5,FALSE)</f>
        <v>Lenna Mette Kadarpik</v>
      </c>
      <c r="D304" s="126"/>
      <c r="E304" s="126"/>
      <c r="F304" s="126"/>
      <c r="G304" s="126"/>
    </row>
    <row r="305" ht="12.75" customHeight="1">
      <c r="A305" s="52">
        <v>51.0</v>
      </c>
      <c r="B305" s="125" t="s">
        <v>169</v>
      </c>
      <c r="C305" s="126" t="str">
        <f>VLOOKUP(A304,Ajakava!A:F,6,FALSE)</f>
        <v>Piret Loorits</v>
      </c>
      <c r="D305" s="126"/>
      <c r="E305" s="126"/>
      <c r="F305" s="126"/>
      <c r="G305" s="126"/>
    </row>
    <row r="306" ht="12.75" customHeight="1">
      <c r="A306" s="52">
        <v>51.0</v>
      </c>
    </row>
    <row r="307" ht="12.75" customHeight="1">
      <c r="A307" s="52">
        <v>52.0</v>
      </c>
      <c r="B307" s="120" t="s">
        <v>165</v>
      </c>
      <c r="C307" s="121" t="str">
        <f>VLOOKUP(A307,Ajakava!A:F,4,FALSE)</f>
        <v>N ML 1</v>
      </c>
      <c r="F307" s="120" t="s">
        <v>166</v>
      </c>
      <c r="G307" s="121"/>
    </row>
    <row r="308" ht="12.75" customHeight="1">
      <c r="A308" s="52">
        <v>52.0</v>
      </c>
      <c r="B308" s="52">
        <f>VLOOKUP(A308,Ajakava!A:F,1,FALSE)</f>
        <v>52</v>
      </c>
      <c r="D308" s="122"/>
      <c r="E308" s="123"/>
      <c r="F308" s="122"/>
      <c r="G308" s="123"/>
    </row>
    <row r="309" ht="12.75" customHeight="1">
      <c r="A309" s="52">
        <v>52.0</v>
      </c>
      <c r="B309" s="123"/>
      <c r="C309" s="122" t="s">
        <v>167</v>
      </c>
      <c r="D309" s="124" t="s">
        <v>12</v>
      </c>
      <c r="E309" s="124" t="s">
        <v>13</v>
      </c>
      <c r="F309" s="124" t="s">
        <v>14</v>
      </c>
      <c r="G309" s="124" t="s">
        <v>15</v>
      </c>
    </row>
    <row r="310" ht="12.75" customHeight="1">
      <c r="A310" s="52">
        <v>52.0</v>
      </c>
      <c r="B310" s="125" t="s">
        <v>168</v>
      </c>
      <c r="C310" s="126" t="str">
        <f>VLOOKUP(A310,Ajakava!A:F,5,FALSE)</f>
        <v>Janete Tiits</v>
      </c>
      <c r="D310" s="126"/>
      <c r="E310" s="126"/>
      <c r="F310" s="126"/>
      <c r="G310" s="126"/>
    </row>
    <row r="311" ht="12.75" customHeight="1">
      <c r="A311" s="52">
        <v>52.0</v>
      </c>
      <c r="B311" s="125" t="s">
        <v>169</v>
      </c>
      <c r="C311" s="126" t="str">
        <f>VLOOKUP(A310,Ajakava!A:F,6,FALSE)</f>
        <v>Evaliisa Poola</v>
      </c>
      <c r="D311" s="126"/>
      <c r="E311" s="126"/>
      <c r="F311" s="126"/>
      <c r="G311" s="126"/>
    </row>
    <row r="312" ht="12.75" customHeight="1">
      <c r="A312" s="52">
        <v>52.0</v>
      </c>
    </row>
    <row r="313" ht="12.75" customHeight="1">
      <c r="A313" s="52">
        <v>53.0</v>
      </c>
      <c r="B313" s="120" t="s">
        <v>165</v>
      </c>
      <c r="C313" s="121" t="str">
        <f>VLOOKUP(A313,Ajakava!A:F,4,FALSE)</f>
        <v/>
      </c>
      <c r="F313" s="120" t="s">
        <v>166</v>
      </c>
      <c r="G313" s="121"/>
    </row>
    <row r="314" ht="12.75" customHeight="1">
      <c r="A314" s="52">
        <v>53.0</v>
      </c>
      <c r="B314" s="52">
        <f>VLOOKUP(A314,Ajakava!A:F,1,FALSE)</f>
        <v>53</v>
      </c>
      <c r="D314" s="122"/>
      <c r="E314" s="123"/>
      <c r="F314" s="122"/>
      <c r="G314" s="123"/>
    </row>
    <row r="315" ht="12.75" customHeight="1">
      <c r="A315" s="52">
        <v>53.0</v>
      </c>
      <c r="B315" s="123"/>
      <c r="C315" s="122" t="s">
        <v>167</v>
      </c>
      <c r="D315" s="124" t="s">
        <v>12</v>
      </c>
      <c r="E315" s="124" t="s">
        <v>13</v>
      </c>
      <c r="F315" s="124" t="s">
        <v>14</v>
      </c>
      <c r="G315" s="124" t="s">
        <v>15</v>
      </c>
    </row>
    <row r="316" ht="12.75" customHeight="1">
      <c r="A316" s="52">
        <v>53.0</v>
      </c>
      <c r="B316" s="125" t="s">
        <v>168</v>
      </c>
      <c r="C316" s="126" t="b">
        <f>VLOOKUP(A316,Ajakava!A:F,5,FALSE)</f>
        <v>0</v>
      </c>
      <c r="D316" s="126"/>
      <c r="E316" s="126"/>
      <c r="F316" s="126"/>
      <c r="G316" s="126"/>
    </row>
    <row r="317" ht="12.75" customHeight="1">
      <c r="A317" s="52">
        <v>53.0</v>
      </c>
      <c r="B317" s="125" t="s">
        <v>169</v>
      </c>
      <c r="C317" s="126" t="b">
        <f>VLOOKUP(A316,Ajakava!A:F,6,FALSE)</f>
        <v>0</v>
      </c>
      <c r="D317" s="126"/>
      <c r="E317" s="126"/>
      <c r="F317" s="126"/>
      <c r="G317" s="126"/>
    </row>
    <row r="318" ht="12.75" customHeight="1">
      <c r="A318" s="52">
        <v>53.0</v>
      </c>
    </row>
    <row r="319" ht="12.75" customHeight="1">
      <c r="A319" s="52">
        <v>54.0</v>
      </c>
      <c r="B319" s="120" t="s">
        <v>165</v>
      </c>
      <c r="C319" s="121" t="str">
        <f>VLOOKUP(A319,Ajakava!A:F,4,FALSE)</f>
        <v/>
      </c>
      <c r="F319" s="120" t="s">
        <v>166</v>
      </c>
      <c r="G319" s="121"/>
    </row>
    <row r="320" ht="12.75" customHeight="1">
      <c r="A320" s="52">
        <v>54.0</v>
      </c>
      <c r="B320" s="52">
        <f>VLOOKUP(A320,Ajakava!A:F,1,FALSE)</f>
        <v>54</v>
      </c>
      <c r="D320" s="122"/>
      <c r="E320" s="123"/>
      <c r="F320" s="122"/>
      <c r="G320" s="123"/>
    </row>
    <row r="321" ht="12.75" customHeight="1">
      <c r="A321" s="52">
        <v>54.0</v>
      </c>
      <c r="B321" s="123"/>
      <c r="C321" s="122" t="s">
        <v>167</v>
      </c>
      <c r="D321" s="124" t="s">
        <v>12</v>
      </c>
      <c r="E321" s="124" t="s">
        <v>13</v>
      </c>
      <c r="F321" s="124" t="s">
        <v>14</v>
      </c>
      <c r="G321" s="124" t="s">
        <v>15</v>
      </c>
    </row>
    <row r="322" ht="12.75" customHeight="1">
      <c r="A322" s="52">
        <v>54.0</v>
      </c>
      <c r="B322" s="125" t="s">
        <v>168</v>
      </c>
      <c r="C322" s="126" t="b">
        <f>VLOOKUP(A322,Ajakava!A:F,5,FALSE)</f>
        <v>0</v>
      </c>
      <c r="D322" s="126"/>
      <c r="E322" s="126"/>
      <c r="F322" s="126"/>
      <c r="G322" s="126"/>
    </row>
    <row r="323" ht="12.75" customHeight="1">
      <c r="A323" s="52">
        <v>54.0</v>
      </c>
      <c r="B323" s="125" t="s">
        <v>169</v>
      </c>
      <c r="C323" s="126" t="b">
        <f>VLOOKUP(A322,Ajakava!A:F,6,FALSE)</f>
        <v>0</v>
      </c>
      <c r="D323" s="126"/>
      <c r="E323" s="126"/>
      <c r="F323" s="126"/>
      <c r="G323" s="126"/>
    </row>
    <row r="324" ht="12.75" customHeight="1">
      <c r="A324" s="52">
        <v>54.0</v>
      </c>
    </row>
    <row r="325" ht="12.75" customHeight="1">
      <c r="A325" s="52">
        <v>55.0</v>
      </c>
      <c r="B325" s="120" t="s">
        <v>165</v>
      </c>
      <c r="C325" s="121" t="str">
        <f>VLOOKUP(A325,Ajakava!A:F,4,FALSE)</f>
        <v/>
      </c>
      <c r="F325" s="120" t="s">
        <v>166</v>
      </c>
      <c r="G325" s="121"/>
    </row>
    <row r="326" ht="12.75" customHeight="1">
      <c r="A326" s="52">
        <v>55.0</v>
      </c>
      <c r="B326" s="52">
        <f>VLOOKUP(A326,Ajakava!A:F,1,FALSE)</f>
        <v>55</v>
      </c>
      <c r="D326" s="122"/>
      <c r="E326" s="123"/>
      <c r="F326" s="122"/>
      <c r="G326" s="123"/>
    </row>
    <row r="327" ht="12.75" customHeight="1">
      <c r="A327" s="52">
        <v>55.0</v>
      </c>
      <c r="B327" s="123"/>
      <c r="C327" s="122" t="s">
        <v>167</v>
      </c>
      <c r="D327" s="124" t="s">
        <v>12</v>
      </c>
      <c r="E327" s="124" t="s">
        <v>13</v>
      </c>
      <c r="F327" s="124" t="s">
        <v>14</v>
      </c>
      <c r="G327" s="124" t="s">
        <v>15</v>
      </c>
    </row>
    <row r="328" ht="12.75" customHeight="1">
      <c r="A328" s="52">
        <v>55.0</v>
      </c>
      <c r="B328" s="125" t="s">
        <v>168</v>
      </c>
      <c r="C328" s="126" t="b">
        <f>VLOOKUP(A328,Ajakava!A:F,5,FALSE)</f>
        <v>0</v>
      </c>
      <c r="D328" s="126"/>
      <c r="E328" s="126"/>
      <c r="F328" s="126"/>
      <c r="G328" s="126"/>
    </row>
    <row r="329" ht="12.75" customHeight="1">
      <c r="A329" s="52">
        <v>55.0</v>
      </c>
      <c r="B329" s="125" t="s">
        <v>169</v>
      </c>
      <c r="C329" s="126" t="b">
        <f>VLOOKUP(A328,Ajakava!A:F,6,FALSE)</f>
        <v>0</v>
      </c>
      <c r="D329" s="126"/>
      <c r="E329" s="126"/>
      <c r="F329" s="126"/>
      <c r="G329" s="126"/>
    </row>
    <row r="330" ht="12.75" customHeight="1">
      <c r="A330" s="52">
        <v>55.0</v>
      </c>
    </row>
    <row r="331" ht="12.75" customHeight="1">
      <c r="A331" s="52">
        <v>56.0</v>
      </c>
      <c r="B331" s="120" t="s">
        <v>165</v>
      </c>
      <c r="C331" s="121" t="str">
        <f>VLOOKUP(A331,Ajakava!A:F,4,FALSE)</f>
        <v/>
      </c>
      <c r="F331" s="120" t="s">
        <v>166</v>
      </c>
      <c r="G331" s="121"/>
    </row>
    <row r="332" ht="12.75" customHeight="1">
      <c r="A332" s="52">
        <v>56.0</v>
      </c>
      <c r="B332" s="52">
        <f>VLOOKUP(A332,Ajakava!A:F,1,FALSE)</f>
        <v>56</v>
      </c>
      <c r="D332" s="122"/>
      <c r="E332" s="123"/>
      <c r="F332" s="122"/>
      <c r="G332" s="123"/>
    </row>
    <row r="333" ht="12.75" customHeight="1">
      <c r="A333" s="52">
        <v>56.0</v>
      </c>
      <c r="B333" s="123"/>
      <c r="C333" s="122" t="s">
        <v>167</v>
      </c>
      <c r="D333" s="124" t="s">
        <v>12</v>
      </c>
      <c r="E333" s="124" t="s">
        <v>13</v>
      </c>
      <c r="F333" s="124" t="s">
        <v>14</v>
      </c>
      <c r="G333" s="124" t="s">
        <v>15</v>
      </c>
    </row>
    <row r="334" ht="12.75" customHeight="1">
      <c r="A334" s="52">
        <v>56.0</v>
      </c>
      <c r="B334" s="125" t="s">
        <v>168</v>
      </c>
      <c r="C334" s="126" t="b">
        <f>VLOOKUP(A334,Ajakava!A:F,5,FALSE)</f>
        <v>0</v>
      </c>
      <c r="D334" s="126"/>
      <c r="E334" s="126"/>
      <c r="F334" s="126"/>
      <c r="G334" s="126"/>
    </row>
    <row r="335" ht="12.75" customHeight="1">
      <c r="A335" s="52">
        <v>56.0</v>
      </c>
      <c r="B335" s="125" t="s">
        <v>169</v>
      </c>
      <c r="C335" s="126" t="b">
        <f>VLOOKUP(A334,Ajakava!A:F,6,FALSE)</f>
        <v>0</v>
      </c>
      <c r="D335" s="126"/>
      <c r="E335" s="126"/>
      <c r="F335" s="126"/>
      <c r="G335" s="126"/>
    </row>
    <row r="336" ht="12.75" customHeight="1">
      <c r="A336" s="52">
        <v>56.0</v>
      </c>
    </row>
    <row r="337" ht="12.75" customHeight="1">
      <c r="A337" s="52">
        <v>57.0</v>
      </c>
      <c r="B337" s="120" t="s">
        <v>165</v>
      </c>
      <c r="C337" s="121" t="str">
        <f>VLOOKUP(A337,Ajakava!A:F,4,FALSE)</f>
        <v/>
      </c>
      <c r="F337" s="120" t="s">
        <v>166</v>
      </c>
      <c r="G337" s="121"/>
    </row>
    <row r="338" ht="12.75" customHeight="1">
      <c r="A338" s="52">
        <v>57.0</v>
      </c>
      <c r="B338" s="52">
        <f>VLOOKUP(A338,Ajakava!A:F,1,FALSE)</f>
        <v>57</v>
      </c>
      <c r="D338" s="122"/>
      <c r="E338" s="123"/>
      <c r="F338" s="122"/>
      <c r="G338" s="123"/>
    </row>
    <row r="339" ht="12.75" customHeight="1">
      <c r="A339" s="52">
        <v>57.0</v>
      </c>
      <c r="B339" s="123"/>
      <c r="C339" s="122" t="s">
        <v>167</v>
      </c>
      <c r="D339" s="124" t="s">
        <v>12</v>
      </c>
      <c r="E339" s="124" t="s">
        <v>13</v>
      </c>
      <c r="F339" s="124" t="s">
        <v>14</v>
      </c>
      <c r="G339" s="124" t="s">
        <v>15</v>
      </c>
    </row>
    <row r="340" ht="12.75" customHeight="1">
      <c r="A340" s="52">
        <v>57.0</v>
      </c>
      <c r="B340" s="125" t="s">
        <v>168</v>
      </c>
      <c r="C340" s="126" t="b">
        <f>VLOOKUP(A340,Ajakava!A:F,5,FALSE)</f>
        <v>0</v>
      </c>
      <c r="D340" s="126"/>
      <c r="E340" s="126"/>
      <c r="F340" s="126"/>
      <c r="G340" s="126"/>
    </row>
    <row r="341" ht="12.75" customHeight="1">
      <c r="A341" s="52">
        <v>57.0</v>
      </c>
      <c r="B341" s="125" t="s">
        <v>169</v>
      </c>
      <c r="C341" s="126" t="b">
        <f>VLOOKUP(A340,Ajakava!A:F,6,FALSE)</f>
        <v>0</v>
      </c>
      <c r="D341" s="126"/>
      <c r="E341" s="126"/>
      <c r="F341" s="126"/>
      <c r="G341" s="126"/>
    </row>
    <row r="342" ht="12.75" customHeight="1">
      <c r="A342" s="52">
        <v>57.0</v>
      </c>
    </row>
    <row r="343" ht="12.75" customHeight="1">
      <c r="A343" s="52">
        <v>58.0</v>
      </c>
      <c r="B343" s="120" t="s">
        <v>165</v>
      </c>
      <c r="C343" s="121" t="str">
        <f>VLOOKUP(A343,Ajakava!A:F,4,FALSE)</f>
        <v/>
      </c>
      <c r="F343" s="120" t="s">
        <v>166</v>
      </c>
      <c r="G343" s="121"/>
    </row>
    <row r="344" ht="12.75" customHeight="1">
      <c r="A344" s="52">
        <v>58.0</v>
      </c>
      <c r="B344" s="52">
        <f>VLOOKUP(A344,Ajakava!A:F,1,FALSE)</f>
        <v>58</v>
      </c>
      <c r="D344" s="122"/>
      <c r="E344" s="123"/>
      <c r="F344" s="122"/>
      <c r="G344" s="123"/>
    </row>
    <row r="345" ht="12.75" customHeight="1">
      <c r="A345" s="52">
        <v>58.0</v>
      </c>
      <c r="B345" s="123"/>
      <c r="C345" s="122" t="s">
        <v>167</v>
      </c>
      <c r="D345" s="124" t="s">
        <v>12</v>
      </c>
      <c r="E345" s="124" t="s">
        <v>13</v>
      </c>
      <c r="F345" s="124" t="s">
        <v>14</v>
      </c>
      <c r="G345" s="124" t="s">
        <v>15</v>
      </c>
    </row>
    <row r="346" ht="12.75" customHeight="1">
      <c r="A346" s="52">
        <v>58.0</v>
      </c>
      <c r="B346" s="125" t="s">
        <v>168</v>
      </c>
      <c r="C346" s="126" t="b">
        <f>VLOOKUP(A346,Ajakava!A:F,5,FALSE)</f>
        <v>0</v>
      </c>
      <c r="D346" s="126"/>
      <c r="E346" s="126"/>
      <c r="F346" s="126"/>
      <c r="G346" s="126"/>
    </row>
    <row r="347" ht="12.75" customHeight="1">
      <c r="A347" s="52">
        <v>58.0</v>
      </c>
      <c r="B347" s="125" t="s">
        <v>169</v>
      </c>
      <c r="C347" s="126" t="b">
        <f>VLOOKUP(A346,Ajakava!A:F,6,FALSE)</f>
        <v>0</v>
      </c>
      <c r="D347" s="126"/>
      <c r="E347" s="126"/>
      <c r="F347" s="126"/>
      <c r="G347" s="126"/>
    </row>
    <row r="348" ht="12.75" customHeight="1">
      <c r="A348" s="52">
        <v>58.0</v>
      </c>
    </row>
    <row r="349" ht="12.75" customHeight="1">
      <c r="A349" s="52">
        <v>59.0</v>
      </c>
      <c r="B349" s="120" t="s">
        <v>165</v>
      </c>
      <c r="C349" s="121" t="str">
        <f>VLOOKUP(A349,Ajakava!A:F,4,FALSE)</f>
        <v/>
      </c>
      <c r="F349" s="120" t="s">
        <v>166</v>
      </c>
      <c r="G349" s="121"/>
    </row>
    <row r="350" ht="12.75" customHeight="1">
      <c r="A350" s="52">
        <v>59.0</v>
      </c>
      <c r="B350" s="52">
        <f>VLOOKUP(A350,Ajakava!A:F,1,FALSE)</f>
        <v>59</v>
      </c>
      <c r="D350" s="122"/>
      <c r="E350" s="123"/>
      <c r="F350" s="122"/>
      <c r="G350" s="123"/>
    </row>
    <row r="351" ht="12.75" customHeight="1">
      <c r="A351" s="52">
        <v>59.0</v>
      </c>
      <c r="B351" s="123"/>
      <c r="C351" s="122" t="s">
        <v>167</v>
      </c>
      <c r="D351" s="124" t="s">
        <v>12</v>
      </c>
      <c r="E351" s="124" t="s">
        <v>13</v>
      </c>
      <c r="F351" s="124" t="s">
        <v>14</v>
      </c>
      <c r="G351" s="124" t="s">
        <v>15</v>
      </c>
    </row>
    <row r="352" ht="12.75" customHeight="1">
      <c r="A352" s="52">
        <v>59.0</v>
      </c>
      <c r="B352" s="125" t="s">
        <v>168</v>
      </c>
      <c r="C352" s="126" t="b">
        <f>VLOOKUP(A352,Ajakava!A:F,5,FALSE)</f>
        <v>0</v>
      </c>
      <c r="D352" s="126"/>
      <c r="E352" s="126"/>
      <c r="F352" s="126"/>
      <c r="G352" s="126"/>
    </row>
    <row r="353" ht="12.75" customHeight="1">
      <c r="A353" s="52">
        <v>59.0</v>
      </c>
      <c r="B353" s="125" t="s">
        <v>169</v>
      </c>
      <c r="C353" s="126" t="b">
        <f>VLOOKUP(A352,Ajakava!A:F,6,FALSE)</f>
        <v>0</v>
      </c>
      <c r="D353" s="126"/>
      <c r="E353" s="126"/>
      <c r="F353" s="126"/>
      <c r="G353" s="126"/>
    </row>
    <row r="354" ht="12.75" customHeight="1">
      <c r="A354" s="52">
        <v>59.0</v>
      </c>
    </row>
    <row r="355" ht="12.75" customHeight="1">
      <c r="A355" s="52">
        <v>60.0</v>
      </c>
      <c r="B355" s="120" t="s">
        <v>165</v>
      </c>
      <c r="C355" s="121" t="str">
        <f>VLOOKUP(A355,Ajakava!A:F,4,FALSE)</f>
        <v/>
      </c>
      <c r="F355" s="120" t="s">
        <v>166</v>
      </c>
      <c r="G355" s="121"/>
    </row>
    <row r="356" ht="12.75" customHeight="1">
      <c r="A356" s="52">
        <v>60.0</v>
      </c>
      <c r="B356" s="52">
        <f>VLOOKUP(A356,Ajakava!A:F,1,FALSE)</f>
        <v>60</v>
      </c>
      <c r="D356" s="122"/>
      <c r="E356" s="123"/>
      <c r="F356" s="122"/>
      <c r="G356" s="123"/>
    </row>
    <row r="357" ht="12.75" customHeight="1">
      <c r="A357" s="52">
        <v>60.0</v>
      </c>
      <c r="B357" s="123"/>
      <c r="C357" s="122" t="s">
        <v>167</v>
      </c>
      <c r="D357" s="124" t="s">
        <v>12</v>
      </c>
      <c r="E357" s="124" t="s">
        <v>13</v>
      </c>
      <c r="F357" s="124" t="s">
        <v>14</v>
      </c>
      <c r="G357" s="124" t="s">
        <v>15</v>
      </c>
    </row>
    <row r="358" ht="12.75" customHeight="1">
      <c r="A358" s="52">
        <v>60.0</v>
      </c>
      <c r="B358" s="125" t="s">
        <v>168</v>
      </c>
      <c r="C358" s="126" t="b">
        <f>VLOOKUP(A358,Ajakava!A:F,5,FALSE)</f>
        <v>0</v>
      </c>
      <c r="D358" s="126"/>
      <c r="E358" s="126"/>
      <c r="F358" s="126"/>
      <c r="G358" s="126"/>
    </row>
    <row r="359" ht="12.75" customHeight="1">
      <c r="A359" s="52">
        <v>60.0</v>
      </c>
      <c r="B359" s="125" t="s">
        <v>169</v>
      </c>
      <c r="C359" s="126" t="b">
        <f>VLOOKUP(A358,Ajakava!A:F,6,FALSE)</f>
        <v>0</v>
      </c>
      <c r="D359" s="126"/>
      <c r="E359" s="126"/>
      <c r="F359" s="126"/>
      <c r="G359" s="126"/>
    </row>
    <row r="360" ht="12.75" customHeight="1">
      <c r="A360" s="52">
        <v>60.0</v>
      </c>
    </row>
    <row r="361" ht="12.75" customHeight="1">
      <c r="A361" s="52">
        <v>61.0</v>
      </c>
      <c r="B361" s="120" t="s">
        <v>165</v>
      </c>
      <c r="C361" s="121" t="str">
        <f>VLOOKUP(A361,Ajakava!A:F,4,FALSE)</f>
        <v/>
      </c>
      <c r="F361" s="120" t="s">
        <v>166</v>
      </c>
      <c r="G361" s="121"/>
    </row>
    <row r="362" ht="12.75" customHeight="1">
      <c r="A362" s="52">
        <v>61.0</v>
      </c>
      <c r="B362" s="52">
        <f>VLOOKUP(A362,Ajakava!A:F,1,FALSE)</f>
        <v>61</v>
      </c>
      <c r="D362" s="122"/>
      <c r="E362" s="123"/>
      <c r="F362" s="122"/>
      <c r="G362" s="123"/>
    </row>
    <row r="363" ht="12.75" customHeight="1">
      <c r="A363" s="52">
        <v>61.0</v>
      </c>
      <c r="B363" s="123"/>
      <c r="C363" s="122" t="s">
        <v>167</v>
      </c>
      <c r="D363" s="124" t="s">
        <v>12</v>
      </c>
      <c r="E363" s="124" t="s">
        <v>13</v>
      </c>
      <c r="F363" s="124" t="s">
        <v>14</v>
      </c>
      <c r="G363" s="124" t="s">
        <v>15</v>
      </c>
    </row>
    <row r="364" ht="12.75" customHeight="1">
      <c r="A364" s="52">
        <v>61.0</v>
      </c>
      <c r="B364" s="125" t="s">
        <v>168</v>
      </c>
      <c r="C364" s="126" t="b">
        <f>VLOOKUP(A364,Ajakava!A:F,5,FALSE)</f>
        <v>0</v>
      </c>
      <c r="D364" s="126"/>
      <c r="E364" s="126"/>
      <c r="F364" s="126"/>
      <c r="G364" s="126"/>
    </row>
    <row r="365" ht="12.75" customHeight="1">
      <c r="A365" s="52">
        <v>61.0</v>
      </c>
      <c r="B365" s="125" t="s">
        <v>169</v>
      </c>
      <c r="C365" s="126" t="b">
        <f>VLOOKUP(A364,Ajakava!A:F,6,FALSE)</f>
        <v>0</v>
      </c>
      <c r="D365" s="126"/>
      <c r="E365" s="126"/>
      <c r="F365" s="126"/>
      <c r="G365" s="126"/>
    </row>
    <row r="366" ht="12.75" customHeight="1">
      <c r="A366" s="52">
        <v>61.0</v>
      </c>
    </row>
    <row r="367" ht="12.75" customHeight="1">
      <c r="A367" s="52">
        <v>62.0</v>
      </c>
      <c r="B367" s="120" t="s">
        <v>165</v>
      </c>
      <c r="C367" s="121" t="str">
        <f>VLOOKUP(A367,Ajakava!A:F,4,FALSE)</f>
        <v/>
      </c>
      <c r="F367" s="120" t="s">
        <v>166</v>
      </c>
      <c r="G367" s="121"/>
    </row>
    <row r="368" ht="12.75" customHeight="1">
      <c r="A368" s="52">
        <v>62.0</v>
      </c>
      <c r="B368" s="52">
        <f>VLOOKUP(A368,Ajakava!A:F,1,FALSE)</f>
        <v>62</v>
      </c>
      <c r="D368" s="122"/>
      <c r="E368" s="123"/>
      <c r="F368" s="122"/>
      <c r="G368" s="123"/>
    </row>
    <row r="369" ht="12.75" customHeight="1">
      <c r="A369" s="52">
        <v>62.0</v>
      </c>
      <c r="B369" s="123"/>
      <c r="C369" s="122" t="s">
        <v>167</v>
      </c>
      <c r="D369" s="124" t="s">
        <v>12</v>
      </c>
      <c r="E369" s="124" t="s">
        <v>13</v>
      </c>
      <c r="F369" s="124" t="s">
        <v>14</v>
      </c>
      <c r="G369" s="124" t="s">
        <v>15</v>
      </c>
    </row>
    <row r="370" ht="12.75" customHeight="1">
      <c r="A370" s="52">
        <v>62.0</v>
      </c>
      <c r="B370" s="125" t="s">
        <v>168</v>
      </c>
      <c r="C370" s="126" t="b">
        <f>VLOOKUP(A370,Ajakava!A:F,5,FALSE)</f>
        <v>0</v>
      </c>
      <c r="D370" s="126"/>
      <c r="E370" s="126"/>
      <c r="F370" s="126"/>
      <c r="G370" s="126"/>
    </row>
    <row r="371" ht="12.75" customHeight="1">
      <c r="A371" s="52">
        <v>62.0</v>
      </c>
      <c r="B371" s="125" t="s">
        <v>169</v>
      </c>
      <c r="C371" s="126" t="b">
        <f>VLOOKUP(A370,Ajakava!A:F,6,FALSE)</f>
        <v>0</v>
      </c>
      <c r="D371" s="126"/>
      <c r="E371" s="126"/>
      <c r="F371" s="126"/>
      <c r="G371" s="126"/>
    </row>
    <row r="372" ht="12.75" customHeight="1">
      <c r="A372" s="52">
        <v>62.0</v>
      </c>
    </row>
    <row r="373" ht="12.75" customHeight="1">
      <c r="A373" s="52">
        <v>63.0</v>
      </c>
      <c r="B373" s="120" t="s">
        <v>165</v>
      </c>
      <c r="C373" s="121" t="str">
        <f>VLOOKUP(A373,Ajakava!A:F,4,FALSE)</f>
        <v/>
      </c>
      <c r="F373" s="120" t="s">
        <v>166</v>
      </c>
      <c r="G373" s="121"/>
    </row>
    <row r="374" ht="12.75" customHeight="1">
      <c r="A374" s="52">
        <v>63.0</v>
      </c>
      <c r="B374" s="52">
        <f>VLOOKUP(A374,Ajakava!A:F,1,FALSE)</f>
        <v>63</v>
      </c>
      <c r="D374" s="122"/>
      <c r="E374" s="123"/>
      <c r="F374" s="122"/>
      <c r="G374" s="123"/>
    </row>
    <row r="375" ht="12.75" customHeight="1">
      <c r="A375" s="52">
        <v>63.0</v>
      </c>
      <c r="B375" s="123"/>
      <c r="C375" s="122" t="s">
        <v>167</v>
      </c>
      <c r="D375" s="124" t="s">
        <v>12</v>
      </c>
      <c r="E375" s="124" t="s">
        <v>13</v>
      </c>
      <c r="F375" s="124" t="s">
        <v>14</v>
      </c>
      <c r="G375" s="124" t="s">
        <v>15</v>
      </c>
    </row>
    <row r="376" ht="12.75" customHeight="1">
      <c r="A376" s="52">
        <v>63.0</v>
      </c>
      <c r="B376" s="125" t="s">
        <v>168</v>
      </c>
      <c r="C376" s="126" t="b">
        <f>VLOOKUP(A376,Ajakava!A:F,5,FALSE)</f>
        <v>0</v>
      </c>
      <c r="D376" s="126"/>
      <c r="E376" s="126"/>
      <c r="F376" s="126"/>
      <c r="G376" s="126"/>
    </row>
    <row r="377" ht="12.75" customHeight="1">
      <c r="A377" s="52">
        <v>63.0</v>
      </c>
      <c r="B377" s="125" t="s">
        <v>169</v>
      </c>
      <c r="C377" s="126" t="b">
        <f>VLOOKUP(A376,Ajakava!A:F,6,FALSE)</f>
        <v>0</v>
      </c>
      <c r="D377" s="126"/>
      <c r="E377" s="126"/>
      <c r="F377" s="126"/>
      <c r="G377" s="126"/>
    </row>
    <row r="378" ht="12.75" customHeight="1">
      <c r="A378" s="52">
        <v>63.0</v>
      </c>
    </row>
    <row r="379" ht="12.75" customHeight="1">
      <c r="A379" s="52">
        <v>64.0</v>
      </c>
      <c r="B379" s="120" t="s">
        <v>165</v>
      </c>
      <c r="C379" s="121" t="str">
        <f>VLOOKUP(A379,Ajakava!A:F,4,FALSE)</f>
        <v/>
      </c>
      <c r="F379" s="120" t="s">
        <v>166</v>
      </c>
      <c r="G379" s="121"/>
    </row>
    <row r="380" ht="12.75" customHeight="1">
      <c r="A380" s="52">
        <v>64.0</v>
      </c>
      <c r="B380" s="52">
        <f>VLOOKUP(A380,Ajakava!A:F,1,FALSE)</f>
        <v>64</v>
      </c>
      <c r="D380" s="122"/>
      <c r="E380" s="123"/>
      <c r="F380" s="122"/>
      <c r="G380" s="123"/>
    </row>
    <row r="381" ht="12.75" customHeight="1">
      <c r="A381" s="52">
        <v>64.0</v>
      </c>
      <c r="B381" s="123"/>
      <c r="C381" s="122" t="s">
        <v>167</v>
      </c>
      <c r="D381" s="124" t="s">
        <v>12</v>
      </c>
      <c r="E381" s="124" t="s">
        <v>13</v>
      </c>
      <c r="F381" s="124" t="s">
        <v>14</v>
      </c>
      <c r="G381" s="124" t="s">
        <v>15</v>
      </c>
    </row>
    <row r="382" ht="12.75" customHeight="1">
      <c r="A382" s="52">
        <v>64.0</v>
      </c>
      <c r="B382" s="125" t="s">
        <v>168</v>
      </c>
      <c r="C382" s="126" t="b">
        <f>VLOOKUP(A382,Ajakava!A:F,5,FALSE)</f>
        <v>0</v>
      </c>
      <c r="D382" s="126"/>
      <c r="E382" s="126"/>
      <c r="F382" s="126"/>
      <c r="G382" s="126"/>
    </row>
    <row r="383" ht="12.75" customHeight="1">
      <c r="A383" s="52">
        <v>64.0</v>
      </c>
      <c r="B383" s="125" t="s">
        <v>169</v>
      </c>
      <c r="C383" s="126" t="b">
        <f>VLOOKUP(A382,Ajakava!A:F,6,FALSE)</f>
        <v>0</v>
      </c>
      <c r="D383" s="126"/>
      <c r="E383" s="126"/>
      <c r="F383" s="126"/>
      <c r="G383" s="126"/>
    </row>
    <row r="384" ht="12.75" customHeight="1">
      <c r="A384" s="52">
        <v>64.0</v>
      </c>
    </row>
    <row r="385" ht="12.75" customHeight="1">
      <c r="A385" s="52">
        <v>65.0</v>
      </c>
      <c r="B385" s="120" t="s">
        <v>165</v>
      </c>
      <c r="C385" s="121" t="str">
        <f>VLOOKUP(A385,Ajakava!A:F,4,FALSE)</f>
        <v/>
      </c>
      <c r="F385" s="120" t="s">
        <v>166</v>
      </c>
      <c r="G385" s="121"/>
    </row>
    <row r="386" ht="12.75" customHeight="1">
      <c r="A386" s="52">
        <v>65.0</v>
      </c>
      <c r="B386" s="52">
        <f>VLOOKUP(A386,Ajakava!A:F,1,FALSE)</f>
        <v>65</v>
      </c>
      <c r="D386" s="122"/>
      <c r="E386" s="123"/>
      <c r="F386" s="122"/>
      <c r="G386" s="123"/>
    </row>
    <row r="387" ht="12.75" customHeight="1">
      <c r="A387" s="52">
        <v>65.0</v>
      </c>
      <c r="B387" s="123"/>
      <c r="C387" s="122" t="s">
        <v>167</v>
      </c>
      <c r="D387" s="124" t="s">
        <v>12</v>
      </c>
      <c r="E387" s="124" t="s">
        <v>13</v>
      </c>
      <c r="F387" s="124" t="s">
        <v>14</v>
      </c>
      <c r="G387" s="124" t="s">
        <v>15</v>
      </c>
    </row>
    <row r="388" ht="12.75" customHeight="1">
      <c r="A388" s="52">
        <v>65.0</v>
      </c>
      <c r="B388" s="125" t="s">
        <v>168</v>
      </c>
      <c r="C388" s="126" t="b">
        <f>VLOOKUP(A388,Ajakava!A:F,5,FALSE)</f>
        <v>0</v>
      </c>
      <c r="D388" s="126"/>
      <c r="E388" s="126"/>
      <c r="F388" s="126"/>
      <c r="G388" s="126"/>
    </row>
    <row r="389" ht="12.75" customHeight="1">
      <c r="A389" s="52">
        <v>65.0</v>
      </c>
      <c r="B389" s="125" t="s">
        <v>169</v>
      </c>
      <c r="C389" s="126" t="b">
        <f>VLOOKUP(A388,Ajakava!A:F,6,FALSE)</f>
        <v>0</v>
      </c>
      <c r="D389" s="126"/>
      <c r="E389" s="126"/>
      <c r="F389" s="126"/>
      <c r="G389" s="126"/>
    </row>
    <row r="390" ht="12.75" customHeight="1">
      <c r="A390" s="52">
        <v>65.0</v>
      </c>
    </row>
    <row r="391" ht="12.75" customHeight="1">
      <c r="A391" s="52">
        <v>66.0</v>
      </c>
      <c r="B391" s="120" t="s">
        <v>165</v>
      </c>
      <c r="C391" s="121" t="str">
        <f>VLOOKUP(A391,Ajakava!A:F,4,FALSE)</f>
        <v/>
      </c>
      <c r="F391" s="120" t="s">
        <v>166</v>
      </c>
      <c r="G391" s="121"/>
    </row>
    <row r="392" ht="12.75" customHeight="1">
      <c r="A392" s="52">
        <v>66.0</v>
      </c>
      <c r="B392" s="52">
        <f>VLOOKUP(A392,Ajakava!A:F,1,FALSE)</f>
        <v>66</v>
      </c>
      <c r="D392" s="122"/>
      <c r="E392" s="123"/>
      <c r="F392" s="122"/>
      <c r="G392" s="123"/>
    </row>
    <row r="393" ht="12.75" customHeight="1">
      <c r="A393" s="52">
        <v>66.0</v>
      </c>
      <c r="B393" s="123"/>
      <c r="C393" s="122" t="s">
        <v>167</v>
      </c>
      <c r="D393" s="124" t="s">
        <v>12</v>
      </c>
      <c r="E393" s="124" t="s">
        <v>13</v>
      </c>
      <c r="F393" s="124" t="s">
        <v>14</v>
      </c>
      <c r="G393" s="124" t="s">
        <v>15</v>
      </c>
    </row>
    <row r="394" ht="12.75" customHeight="1">
      <c r="A394" s="52">
        <v>66.0</v>
      </c>
      <c r="B394" s="125" t="s">
        <v>168</v>
      </c>
      <c r="C394" s="126" t="b">
        <f>VLOOKUP(A394,Ajakava!A:F,5,FALSE)</f>
        <v>0</v>
      </c>
      <c r="D394" s="126"/>
      <c r="E394" s="126"/>
      <c r="F394" s="126"/>
      <c r="G394" s="126"/>
    </row>
    <row r="395" ht="12.75" customHeight="1">
      <c r="A395" s="52">
        <v>66.0</v>
      </c>
      <c r="B395" s="125" t="s">
        <v>169</v>
      </c>
      <c r="C395" s="126" t="b">
        <f>VLOOKUP(A394,Ajakava!A:F,6,FALSE)</f>
        <v>0</v>
      </c>
      <c r="D395" s="126"/>
      <c r="E395" s="126"/>
      <c r="F395" s="126"/>
      <c r="G395" s="126"/>
    </row>
    <row r="396" ht="12.75" customHeight="1">
      <c r="A396" s="52">
        <v>66.0</v>
      </c>
    </row>
    <row r="397" ht="12.75" customHeight="1">
      <c r="A397" s="52">
        <v>67.0</v>
      </c>
      <c r="B397" s="120" t="s">
        <v>165</v>
      </c>
      <c r="C397" s="121" t="str">
        <f>VLOOKUP(A397,Ajakava!A:F,4,FALSE)</f>
        <v/>
      </c>
      <c r="F397" s="120" t="s">
        <v>166</v>
      </c>
      <c r="G397" s="121"/>
    </row>
    <row r="398" ht="12.75" customHeight="1">
      <c r="A398" s="52">
        <v>67.0</v>
      </c>
      <c r="B398" s="52">
        <f>VLOOKUP(A398,Ajakava!A:F,1,FALSE)</f>
        <v>67</v>
      </c>
      <c r="D398" s="122"/>
      <c r="E398" s="123"/>
      <c r="F398" s="122"/>
      <c r="G398" s="123"/>
    </row>
    <row r="399" ht="12.75" customHeight="1">
      <c r="A399" s="52">
        <v>67.0</v>
      </c>
      <c r="B399" s="123"/>
      <c r="C399" s="122" t="s">
        <v>167</v>
      </c>
      <c r="D399" s="124" t="s">
        <v>12</v>
      </c>
      <c r="E399" s="124" t="s">
        <v>13</v>
      </c>
      <c r="F399" s="124" t="s">
        <v>14</v>
      </c>
      <c r="G399" s="124" t="s">
        <v>15</v>
      </c>
    </row>
    <row r="400" ht="12.75" customHeight="1">
      <c r="A400" s="52">
        <v>67.0</v>
      </c>
      <c r="B400" s="125" t="s">
        <v>168</v>
      </c>
      <c r="C400" s="126" t="b">
        <f>VLOOKUP(A400,Ajakava!A:F,5,FALSE)</f>
        <v>0</v>
      </c>
      <c r="D400" s="126"/>
      <c r="E400" s="126"/>
      <c r="F400" s="126"/>
      <c r="G400" s="126"/>
    </row>
    <row r="401" ht="12.75" customHeight="1">
      <c r="A401" s="52">
        <v>67.0</v>
      </c>
      <c r="B401" s="125" t="s">
        <v>169</v>
      </c>
      <c r="C401" s="126" t="b">
        <f>VLOOKUP(A400,Ajakava!A:F,6,FALSE)</f>
        <v>0</v>
      </c>
      <c r="D401" s="126"/>
      <c r="E401" s="126"/>
      <c r="F401" s="126"/>
      <c r="G401" s="126"/>
    </row>
    <row r="402" ht="12.75" customHeight="1">
      <c r="A402" s="52">
        <v>67.0</v>
      </c>
    </row>
    <row r="403" ht="12.75" customHeight="1">
      <c r="A403" s="52">
        <v>68.0</v>
      </c>
      <c r="B403" s="120" t="s">
        <v>165</v>
      </c>
      <c r="C403" s="121" t="str">
        <f>VLOOKUP(A403,Ajakava!A:F,4,FALSE)</f>
        <v/>
      </c>
      <c r="F403" s="120" t="s">
        <v>166</v>
      </c>
      <c r="G403" s="121"/>
    </row>
    <row r="404" ht="12.75" customHeight="1">
      <c r="A404" s="52">
        <v>68.0</v>
      </c>
      <c r="B404" s="52">
        <f>VLOOKUP(A404,Ajakava!A:F,1,FALSE)</f>
        <v>68</v>
      </c>
      <c r="D404" s="122"/>
      <c r="E404" s="123"/>
      <c r="F404" s="122"/>
      <c r="G404" s="123"/>
    </row>
    <row r="405" ht="12.75" customHeight="1">
      <c r="A405" s="52">
        <v>68.0</v>
      </c>
      <c r="B405" s="123"/>
      <c r="C405" s="122" t="s">
        <v>167</v>
      </c>
      <c r="D405" s="124" t="s">
        <v>12</v>
      </c>
      <c r="E405" s="124" t="s">
        <v>13</v>
      </c>
      <c r="F405" s="124" t="s">
        <v>14</v>
      </c>
      <c r="G405" s="124" t="s">
        <v>15</v>
      </c>
    </row>
    <row r="406" ht="12.75" customHeight="1">
      <c r="A406" s="52">
        <v>68.0</v>
      </c>
      <c r="B406" s="125" t="s">
        <v>168</v>
      </c>
      <c r="C406" s="126" t="b">
        <f>VLOOKUP(A406,Ajakava!A:F,5,FALSE)</f>
        <v>0</v>
      </c>
      <c r="D406" s="126"/>
      <c r="E406" s="126"/>
      <c r="F406" s="126"/>
      <c r="G406" s="126"/>
    </row>
    <row r="407" ht="12.75" customHeight="1">
      <c r="A407" s="52">
        <v>68.0</v>
      </c>
      <c r="B407" s="125" t="s">
        <v>169</v>
      </c>
      <c r="C407" s="126" t="b">
        <f>VLOOKUP(A406,Ajakava!A:F,6,FALSE)</f>
        <v>0</v>
      </c>
      <c r="D407" s="126"/>
      <c r="E407" s="126"/>
      <c r="F407" s="126"/>
      <c r="G407" s="126"/>
    </row>
    <row r="408" ht="12.75" customHeight="1">
      <c r="A408" s="52">
        <v>68.0</v>
      </c>
    </row>
    <row r="409" ht="12.75" customHeight="1">
      <c r="A409" s="52">
        <v>69.0</v>
      </c>
      <c r="B409" s="120" t="s">
        <v>165</v>
      </c>
      <c r="C409" s="121" t="str">
        <f>VLOOKUP(A409,Ajakava!A:F,4,FALSE)</f>
        <v/>
      </c>
      <c r="F409" s="120" t="s">
        <v>166</v>
      </c>
      <c r="G409" s="121"/>
    </row>
    <row r="410" ht="12.75" customHeight="1">
      <c r="A410" s="52">
        <v>69.0</v>
      </c>
      <c r="B410" s="52">
        <f>VLOOKUP(A410,Ajakava!A:F,1,FALSE)</f>
        <v>69</v>
      </c>
      <c r="D410" s="122"/>
      <c r="E410" s="123"/>
      <c r="F410" s="122"/>
      <c r="G410" s="123"/>
    </row>
    <row r="411" ht="12.75" customHeight="1">
      <c r="A411" s="52">
        <v>69.0</v>
      </c>
      <c r="B411" s="123"/>
      <c r="C411" s="122" t="s">
        <v>167</v>
      </c>
      <c r="D411" s="124" t="s">
        <v>12</v>
      </c>
      <c r="E411" s="124" t="s">
        <v>13</v>
      </c>
      <c r="F411" s="124" t="s">
        <v>14</v>
      </c>
      <c r="G411" s="124" t="s">
        <v>15</v>
      </c>
    </row>
    <row r="412" ht="12.75" customHeight="1">
      <c r="A412" s="52">
        <v>69.0</v>
      </c>
      <c r="B412" s="125" t="s">
        <v>168</v>
      </c>
      <c r="C412" s="126" t="b">
        <f>VLOOKUP(A412,Ajakava!A:F,5,FALSE)</f>
        <v>0</v>
      </c>
      <c r="D412" s="126"/>
      <c r="E412" s="126"/>
      <c r="F412" s="126"/>
      <c r="G412" s="126"/>
    </row>
    <row r="413" ht="12.75" customHeight="1">
      <c r="A413" s="52">
        <v>69.0</v>
      </c>
      <c r="B413" s="125" t="s">
        <v>169</v>
      </c>
      <c r="C413" s="126" t="b">
        <f>VLOOKUP(A412,Ajakava!A:F,6,FALSE)</f>
        <v>0</v>
      </c>
      <c r="D413" s="126"/>
      <c r="E413" s="126"/>
      <c r="F413" s="126"/>
      <c r="G413" s="126"/>
    </row>
    <row r="414" ht="12.75" customHeight="1">
      <c r="A414" s="52">
        <v>69.0</v>
      </c>
    </row>
    <row r="415" ht="12.75" customHeight="1">
      <c r="A415" s="52">
        <v>70.0</v>
      </c>
      <c r="B415" s="120" t="s">
        <v>165</v>
      </c>
      <c r="C415" s="121" t="str">
        <f>VLOOKUP(A415,Ajakava!A:F,4,FALSE)</f>
        <v/>
      </c>
      <c r="F415" s="120" t="s">
        <v>166</v>
      </c>
      <c r="G415" s="121"/>
    </row>
    <row r="416" ht="12.75" customHeight="1">
      <c r="A416" s="52">
        <v>70.0</v>
      </c>
      <c r="B416" s="52">
        <f>VLOOKUP(A416,Ajakava!A:F,1,FALSE)</f>
        <v>70</v>
      </c>
      <c r="D416" s="122"/>
      <c r="E416" s="123"/>
      <c r="F416" s="122"/>
      <c r="G416" s="123"/>
    </row>
    <row r="417" ht="12.75" customHeight="1">
      <c r="A417" s="52">
        <v>70.0</v>
      </c>
      <c r="B417" s="123"/>
      <c r="C417" s="122" t="s">
        <v>167</v>
      </c>
      <c r="D417" s="124" t="s">
        <v>12</v>
      </c>
      <c r="E417" s="124" t="s">
        <v>13</v>
      </c>
      <c r="F417" s="124" t="s">
        <v>14</v>
      </c>
      <c r="G417" s="124" t="s">
        <v>15</v>
      </c>
    </row>
    <row r="418" ht="12.75" customHeight="1">
      <c r="A418" s="52">
        <v>70.0</v>
      </c>
      <c r="B418" s="125" t="s">
        <v>168</v>
      </c>
      <c r="C418" s="126" t="b">
        <f>VLOOKUP(A418,Ajakava!A:F,5,FALSE)</f>
        <v>0</v>
      </c>
      <c r="D418" s="126"/>
      <c r="E418" s="126"/>
      <c r="F418" s="126"/>
      <c r="G418" s="126"/>
    </row>
    <row r="419" ht="12.75" customHeight="1">
      <c r="A419" s="52">
        <v>70.0</v>
      </c>
      <c r="B419" s="125" t="s">
        <v>169</v>
      </c>
      <c r="C419" s="126" t="b">
        <f>VLOOKUP(A418,Ajakava!A:F,6,FALSE)</f>
        <v>0</v>
      </c>
      <c r="D419" s="126"/>
      <c r="E419" s="126"/>
      <c r="F419" s="126"/>
      <c r="G419" s="126"/>
    </row>
    <row r="420" ht="12.75" customHeight="1">
      <c r="A420" s="52">
        <v>70.0</v>
      </c>
    </row>
    <row r="421" ht="12.75" customHeight="1">
      <c r="A421" s="52">
        <v>71.0</v>
      </c>
      <c r="B421" s="120" t="s">
        <v>165</v>
      </c>
      <c r="C421" s="121" t="str">
        <f>VLOOKUP(A421,Ajakava!A:F,4,FALSE)</f>
        <v/>
      </c>
      <c r="F421" s="120" t="s">
        <v>166</v>
      </c>
      <c r="G421" s="121"/>
    </row>
    <row r="422" ht="12.75" customHeight="1">
      <c r="A422" s="52">
        <v>71.0</v>
      </c>
      <c r="B422" s="52">
        <f>VLOOKUP(A422,Ajakava!A:F,1,FALSE)</f>
        <v>71</v>
      </c>
      <c r="D422" s="122"/>
      <c r="E422" s="123"/>
      <c r="F422" s="122"/>
      <c r="G422" s="123"/>
    </row>
    <row r="423" ht="12.75" customHeight="1">
      <c r="A423" s="52">
        <v>71.0</v>
      </c>
      <c r="B423" s="123"/>
      <c r="C423" s="122" t="s">
        <v>167</v>
      </c>
      <c r="D423" s="124" t="s">
        <v>12</v>
      </c>
      <c r="E423" s="124" t="s">
        <v>13</v>
      </c>
      <c r="F423" s="124" t="s">
        <v>14</v>
      </c>
      <c r="G423" s="124" t="s">
        <v>15</v>
      </c>
    </row>
    <row r="424" ht="12.75" customHeight="1">
      <c r="A424" s="52">
        <v>71.0</v>
      </c>
      <c r="B424" s="125" t="s">
        <v>168</v>
      </c>
      <c r="C424" s="126" t="b">
        <f>VLOOKUP(A424,Ajakava!A:F,5,FALSE)</f>
        <v>0</v>
      </c>
      <c r="D424" s="126"/>
      <c r="E424" s="126"/>
      <c r="F424" s="126"/>
      <c r="G424" s="126"/>
    </row>
    <row r="425" ht="12.75" customHeight="1">
      <c r="A425" s="52">
        <v>71.0</v>
      </c>
      <c r="B425" s="125" t="s">
        <v>169</v>
      </c>
      <c r="C425" s="126" t="b">
        <f>VLOOKUP(A424,Ajakava!A:F,6,FALSE)</f>
        <v>0</v>
      </c>
      <c r="D425" s="126"/>
      <c r="E425" s="126"/>
      <c r="F425" s="126"/>
      <c r="G425" s="126"/>
    </row>
    <row r="426" ht="12.75" customHeight="1">
      <c r="A426" s="52">
        <v>71.0</v>
      </c>
    </row>
    <row r="427" ht="12.75" customHeight="1">
      <c r="A427" s="52">
        <v>72.0</v>
      </c>
      <c r="B427" s="120" t="s">
        <v>165</v>
      </c>
      <c r="C427" s="121" t="str">
        <f>VLOOKUP(A427,Ajakava!A:F,4,FALSE)</f>
        <v/>
      </c>
      <c r="F427" s="120" t="s">
        <v>166</v>
      </c>
      <c r="G427" s="121"/>
    </row>
    <row r="428" ht="12.75" customHeight="1">
      <c r="A428" s="52">
        <v>72.0</v>
      </c>
      <c r="B428" s="52">
        <f>VLOOKUP(A428,Ajakava!A:F,1,FALSE)</f>
        <v>72</v>
      </c>
      <c r="D428" s="122"/>
      <c r="E428" s="123"/>
      <c r="F428" s="122"/>
      <c r="G428" s="123"/>
    </row>
    <row r="429" ht="12.75" customHeight="1">
      <c r="A429" s="52">
        <v>72.0</v>
      </c>
      <c r="B429" s="123"/>
      <c r="C429" s="122" t="s">
        <v>167</v>
      </c>
      <c r="D429" s="124" t="s">
        <v>12</v>
      </c>
      <c r="E429" s="124" t="s">
        <v>13</v>
      </c>
      <c r="F429" s="124" t="s">
        <v>14</v>
      </c>
      <c r="G429" s="124" t="s">
        <v>15</v>
      </c>
    </row>
    <row r="430" ht="12.75" customHeight="1">
      <c r="A430" s="52">
        <v>72.0</v>
      </c>
      <c r="B430" s="125" t="s">
        <v>168</v>
      </c>
      <c r="C430" s="126" t="b">
        <f>VLOOKUP(A430,Ajakava!A:F,5,FALSE)</f>
        <v>0</v>
      </c>
      <c r="D430" s="126"/>
      <c r="E430" s="126"/>
      <c r="F430" s="126"/>
      <c r="G430" s="126"/>
    </row>
    <row r="431" ht="12.75" customHeight="1">
      <c r="A431" s="52">
        <v>72.0</v>
      </c>
      <c r="B431" s="125" t="s">
        <v>169</v>
      </c>
      <c r="C431" s="126" t="b">
        <f>VLOOKUP(A430,Ajakava!A:F,6,FALSE)</f>
        <v>0</v>
      </c>
      <c r="D431" s="126"/>
      <c r="E431" s="126"/>
      <c r="F431" s="126"/>
      <c r="G431" s="126"/>
    </row>
    <row r="432" ht="12.75" customHeight="1">
      <c r="A432" s="52">
        <v>72.0</v>
      </c>
    </row>
    <row r="433" ht="12.75" customHeight="1">
      <c r="A433" s="52">
        <v>73.0</v>
      </c>
      <c r="B433" s="120" t="s">
        <v>165</v>
      </c>
      <c r="C433" s="121" t="str">
        <f>VLOOKUP(A433,Ajakava!A:F,4,FALSE)</f>
        <v/>
      </c>
      <c r="F433" s="120" t="s">
        <v>166</v>
      </c>
      <c r="G433" s="121"/>
    </row>
    <row r="434" ht="12.75" customHeight="1">
      <c r="A434" s="52">
        <v>73.0</v>
      </c>
      <c r="B434" s="52">
        <f>VLOOKUP(A434,Ajakava!A:F,1,FALSE)</f>
        <v>73</v>
      </c>
      <c r="D434" s="122"/>
      <c r="E434" s="123"/>
      <c r="F434" s="122"/>
      <c r="G434" s="123"/>
    </row>
    <row r="435" ht="12.75" customHeight="1">
      <c r="A435" s="52">
        <v>73.0</v>
      </c>
      <c r="B435" s="123"/>
      <c r="C435" s="122" t="s">
        <v>167</v>
      </c>
      <c r="D435" s="124" t="s">
        <v>12</v>
      </c>
      <c r="E435" s="124" t="s">
        <v>13</v>
      </c>
      <c r="F435" s="124" t="s">
        <v>14</v>
      </c>
      <c r="G435" s="124" t="s">
        <v>15</v>
      </c>
    </row>
    <row r="436" ht="12.75" customHeight="1">
      <c r="A436" s="52">
        <v>73.0</v>
      </c>
      <c r="B436" s="125" t="s">
        <v>168</v>
      </c>
      <c r="C436" s="126" t="b">
        <f>VLOOKUP(A436,Ajakava!A:F,5,FALSE)</f>
        <v>0</v>
      </c>
      <c r="D436" s="126"/>
      <c r="E436" s="126"/>
      <c r="F436" s="126"/>
      <c r="G436" s="126"/>
    </row>
    <row r="437" ht="12.75" customHeight="1">
      <c r="A437" s="52">
        <v>73.0</v>
      </c>
      <c r="B437" s="125" t="s">
        <v>169</v>
      </c>
      <c r="C437" s="126" t="b">
        <f>VLOOKUP(A436,Ajakava!A:F,6,FALSE)</f>
        <v>0</v>
      </c>
      <c r="D437" s="126"/>
      <c r="E437" s="126"/>
      <c r="F437" s="126"/>
      <c r="G437" s="126"/>
    </row>
    <row r="438" ht="12.75" customHeight="1">
      <c r="A438" s="52">
        <v>73.0</v>
      </c>
    </row>
    <row r="439" ht="12.75" customHeight="1">
      <c r="A439" s="52">
        <v>74.0</v>
      </c>
      <c r="B439" s="120" t="s">
        <v>165</v>
      </c>
      <c r="C439" s="121" t="str">
        <f>VLOOKUP(A439,Ajakava!A:F,4,FALSE)</f>
        <v/>
      </c>
      <c r="F439" s="120" t="s">
        <v>166</v>
      </c>
      <c r="G439" s="121"/>
    </row>
    <row r="440" ht="12.75" customHeight="1">
      <c r="A440" s="52">
        <v>74.0</v>
      </c>
      <c r="B440" s="52">
        <f>VLOOKUP(A440,Ajakava!A:F,1,FALSE)</f>
        <v>74</v>
      </c>
      <c r="D440" s="122"/>
      <c r="E440" s="123"/>
      <c r="F440" s="122"/>
      <c r="G440" s="123"/>
    </row>
    <row r="441" ht="12.75" customHeight="1">
      <c r="A441" s="52">
        <v>74.0</v>
      </c>
      <c r="B441" s="123"/>
      <c r="C441" s="122" t="s">
        <v>167</v>
      </c>
      <c r="D441" s="124" t="s">
        <v>12</v>
      </c>
      <c r="E441" s="124" t="s">
        <v>13</v>
      </c>
      <c r="F441" s="124" t="s">
        <v>14</v>
      </c>
      <c r="G441" s="124" t="s">
        <v>15</v>
      </c>
    </row>
    <row r="442" ht="12.75" customHeight="1">
      <c r="A442" s="52">
        <v>74.0</v>
      </c>
      <c r="B442" s="125" t="s">
        <v>168</v>
      </c>
      <c r="C442" s="126" t="b">
        <f>VLOOKUP(A442,Ajakava!A:F,5,FALSE)</f>
        <v>0</v>
      </c>
      <c r="D442" s="126"/>
      <c r="E442" s="126"/>
      <c r="F442" s="126"/>
      <c r="G442" s="126"/>
    </row>
    <row r="443" ht="12.75" customHeight="1">
      <c r="A443" s="52">
        <v>74.0</v>
      </c>
      <c r="B443" s="125" t="s">
        <v>169</v>
      </c>
      <c r="C443" s="126" t="b">
        <f>VLOOKUP(A442,Ajakava!A:F,6,FALSE)</f>
        <v>0</v>
      </c>
      <c r="D443" s="126"/>
      <c r="E443" s="126"/>
      <c r="F443" s="126"/>
      <c r="G443" s="126"/>
    </row>
    <row r="444" ht="12.75" customHeight="1">
      <c r="A444" s="52">
        <v>74.0</v>
      </c>
    </row>
    <row r="445" ht="12.75" customHeight="1">
      <c r="A445" s="52">
        <v>75.0</v>
      </c>
      <c r="B445" s="120" t="s">
        <v>165</v>
      </c>
      <c r="C445" s="121" t="str">
        <f>VLOOKUP(A445,Ajakava!A:F,4,FALSE)</f>
        <v/>
      </c>
      <c r="F445" s="120" t="s">
        <v>166</v>
      </c>
      <c r="G445" s="121"/>
    </row>
    <row r="446" ht="12.75" customHeight="1">
      <c r="A446" s="52">
        <v>75.0</v>
      </c>
      <c r="B446" s="52">
        <f>VLOOKUP(A446,Ajakava!A:F,1,FALSE)</f>
        <v>75</v>
      </c>
      <c r="D446" s="122"/>
      <c r="E446" s="123"/>
      <c r="F446" s="122"/>
      <c r="G446" s="123"/>
    </row>
    <row r="447" ht="12.75" customHeight="1">
      <c r="A447" s="52">
        <v>75.0</v>
      </c>
      <c r="B447" s="123"/>
      <c r="C447" s="122" t="s">
        <v>167</v>
      </c>
      <c r="D447" s="124" t="s">
        <v>12</v>
      </c>
      <c r="E447" s="124" t="s">
        <v>13</v>
      </c>
      <c r="F447" s="124" t="s">
        <v>14</v>
      </c>
      <c r="G447" s="124" t="s">
        <v>15</v>
      </c>
    </row>
    <row r="448" ht="12.75" customHeight="1">
      <c r="A448" s="52">
        <v>75.0</v>
      </c>
      <c r="B448" s="125" t="s">
        <v>168</v>
      </c>
      <c r="C448" s="126" t="b">
        <f>VLOOKUP(A448,Ajakava!A:F,5,FALSE)</f>
        <v>0</v>
      </c>
      <c r="D448" s="126"/>
      <c r="E448" s="126"/>
      <c r="F448" s="126"/>
      <c r="G448" s="126"/>
    </row>
    <row r="449" ht="12.75" customHeight="1">
      <c r="A449" s="52">
        <v>75.0</v>
      </c>
      <c r="B449" s="125" t="s">
        <v>169</v>
      </c>
      <c r="C449" s="126" t="b">
        <f>VLOOKUP(A448,Ajakava!A:F,6,FALSE)</f>
        <v>0</v>
      </c>
      <c r="D449" s="126"/>
      <c r="E449" s="126"/>
      <c r="F449" s="126"/>
      <c r="G449" s="126"/>
    </row>
    <row r="450" ht="12.75" customHeight="1">
      <c r="A450" s="52">
        <v>75.0</v>
      </c>
    </row>
    <row r="451" ht="12.75" customHeight="1">
      <c r="A451" s="52">
        <v>76.0</v>
      </c>
      <c r="B451" s="120" t="s">
        <v>165</v>
      </c>
      <c r="C451" s="121" t="str">
        <f>VLOOKUP(A451,Ajakava!A:F,4,FALSE)</f>
        <v/>
      </c>
      <c r="F451" s="120" t="s">
        <v>166</v>
      </c>
      <c r="G451" s="121"/>
    </row>
    <row r="452" ht="12.75" customHeight="1">
      <c r="A452" s="52">
        <v>76.0</v>
      </c>
      <c r="B452" s="52">
        <f>VLOOKUP(A452,Ajakava!A:F,1,FALSE)</f>
        <v>76</v>
      </c>
      <c r="D452" s="122"/>
      <c r="E452" s="123"/>
      <c r="F452" s="122"/>
      <c r="G452" s="123"/>
    </row>
    <row r="453" ht="12.75" customHeight="1">
      <c r="A453" s="52">
        <v>76.0</v>
      </c>
      <c r="B453" s="123"/>
      <c r="C453" s="122" t="s">
        <v>167</v>
      </c>
      <c r="D453" s="124" t="s">
        <v>12</v>
      </c>
      <c r="E453" s="124" t="s">
        <v>13</v>
      </c>
      <c r="F453" s="124" t="s">
        <v>14</v>
      </c>
      <c r="G453" s="124" t="s">
        <v>15</v>
      </c>
    </row>
    <row r="454" ht="12.75" customHeight="1">
      <c r="A454" s="52">
        <v>76.0</v>
      </c>
      <c r="B454" s="125" t="s">
        <v>168</v>
      </c>
      <c r="C454" s="126" t="b">
        <f>VLOOKUP(A454,Ajakava!A:F,5,FALSE)</f>
        <v>0</v>
      </c>
      <c r="D454" s="126"/>
      <c r="E454" s="126"/>
      <c r="F454" s="126"/>
      <c r="G454" s="126"/>
    </row>
    <row r="455" ht="12.75" customHeight="1">
      <c r="A455" s="52">
        <v>76.0</v>
      </c>
      <c r="B455" s="125" t="s">
        <v>169</v>
      </c>
      <c r="C455" s="126" t="b">
        <f>VLOOKUP(A454,Ajakava!A:F,6,FALSE)</f>
        <v>0</v>
      </c>
      <c r="D455" s="126"/>
      <c r="E455" s="126"/>
      <c r="F455" s="126"/>
      <c r="G455" s="126"/>
    </row>
    <row r="456" ht="12.75" customHeight="1">
      <c r="A456" s="52">
        <v>76.0</v>
      </c>
    </row>
    <row r="457" ht="12.75" customHeight="1">
      <c r="A457" s="52">
        <v>77.0</v>
      </c>
      <c r="B457" s="120" t="s">
        <v>165</v>
      </c>
      <c r="C457" s="121" t="str">
        <f>VLOOKUP(A457,Ajakava!A:F,4,FALSE)</f>
        <v/>
      </c>
      <c r="F457" s="120" t="s">
        <v>166</v>
      </c>
      <c r="G457" s="121"/>
    </row>
    <row r="458" ht="12.75" customHeight="1">
      <c r="A458" s="52">
        <v>77.0</v>
      </c>
      <c r="B458" s="52">
        <f>VLOOKUP(A458,Ajakava!A:F,1,FALSE)</f>
        <v>77</v>
      </c>
      <c r="D458" s="122"/>
      <c r="E458" s="123"/>
      <c r="F458" s="122"/>
      <c r="G458" s="123"/>
    </row>
    <row r="459" ht="12.75" customHeight="1">
      <c r="A459" s="52">
        <v>77.0</v>
      </c>
      <c r="B459" s="123"/>
      <c r="C459" s="122" t="s">
        <v>167</v>
      </c>
      <c r="D459" s="124" t="s">
        <v>12</v>
      </c>
      <c r="E459" s="124" t="s">
        <v>13</v>
      </c>
      <c r="F459" s="124" t="s">
        <v>14</v>
      </c>
      <c r="G459" s="124" t="s">
        <v>15</v>
      </c>
    </row>
    <row r="460" ht="12.75" customHeight="1">
      <c r="A460" s="52">
        <v>77.0</v>
      </c>
      <c r="B460" s="125" t="s">
        <v>168</v>
      </c>
      <c r="C460" s="126" t="b">
        <f>VLOOKUP(A460,Ajakava!A:F,5,FALSE)</f>
        <v>0</v>
      </c>
      <c r="D460" s="126"/>
      <c r="E460" s="126"/>
      <c r="F460" s="126"/>
      <c r="G460" s="126"/>
    </row>
    <row r="461" ht="12.75" customHeight="1">
      <c r="A461" s="52">
        <v>77.0</v>
      </c>
      <c r="B461" s="125" t="s">
        <v>169</v>
      </c>
      <c r="C461" s="126" t="b">
        <f>VLOOKUP(A460,Ajakava!A:F,6,FALSE)</f>
        <v>0</v>
      </c>
      <c r="D461" s="126"/>
      <c r="E461" s="126"/>
      <c r="F461" s="126"/>
      <c r="G461" s="126"/>
    </row>
    <row r="462" ht="12.75" customHeight="1">
      <c r="A462" s="52">
        <v>77.0</v>
      </c>
    </row>
    <row r="463" ht="12.75" customHeight="1">
      <c r="A463" s="52">
        <v>78.0</v>
      </c>
      <c r="B463" s="120" t="s">
        <v>165</v>
      </c>
      <c r="C463" s="121" t="str">
        <f>VLOOKUP(A463,Ajakava!A:F,4,FALSE)</f>
        <v/>
      </c>
      <c r="F463" s="120" t="s">
        <v>166</v>
      </c>
      <c r="G463" s="121"/>
    </row>
    <row r="464" ht="12.75" customHeight="1">
      <c r="A464" s="52">
        <v>78.0</v>
      </c>
      <c r="B464" s="52">
        <f>VLOOKUP(A464,Ajakava!A:F,1,FALSE)</f>
        <v>78</v>
      </c>
      <c r="D464" s="122"/>
      <c r="E464" s="123"/>
      <c r="F464" s="122"/>
      <c r="G464" s="123"/>
    </row>
    <row r="465" ht="12.75" customHeight="1">
      <c r="A465" s="52">
        <v>78.0</v>
      </c>
      <c r="B465" s="123"/>
      <c r="C465" s="122" t="s">
        <v>167</v>
      </c>
      <c r="D465" s="124" t="s">
        <v>12</v>
      </c>
      <c r="E465" s="124" t="s">
        <v>13</v>
      </c>
      <c r="F465" s="124" t="s">
        <v>14</v>
      </c>
      <c r="G465" s="124" t="s">
        <v>15</v>
      </c>
    </row>
    <row r="466" ht="12.75" customHeight="1">
      <c r="A466" s="52">
        <v>78.0</v>
      </c>
      <c r="B466" s="125" t="s">
        <v>168</v>
      </c>
      <c r="C466" s="126" t="b">
        <f>VLOOKUP(A466,Ajakava!A:F,5,FALSE)</f>
        <v>0</v>
      </c>
      <c r="D466" s="126"/>
      <c r="E466" s="126"/>
      <c r="F466" s="126"/>
      <c r="G466" s="126"/>
    </row>
    <row r="467" ht="12.75" customHeight="1">
      <c r="A467" s="52">
        <v>78.0</v>
      </c>
      <c r="B467" s="125" t="s">
        <v>169</v>
      </c>
      <c r="C467" s="126" t="b">
        <f>VLOOKUP(A466,Ajakava!A:F,6,FALSE)</f>
        <v>0</v>
      </c>
      <c r="D467" s="126"/>
      <c r="E467" s="126"/>
      <c r="F467" s="126"/>
      <c r="G467" s="126"/>
    </row>
    <row r="468" ht="12.75" customHeight="1">
      <c r="A468" s="52">
        <v>78.0</v>
      </c>
    </row>
    <row r="469" ht="12.75" customHeight="1">
      <c r="A469" s="52">
        <v>79.0</v>
      </c>
      <c r="B469" s="120" t="s">
        <v>165</v>
      </c>
      <c r="C469" s="121" t="str">
        <f>VLOOKUP(A469,Ajakava!A:F,4,FALSE)</f>
        <v/>
      </c>
      <c r="F469" s="120" t="s">
        <v>166</v>
      </c>
      <c r="G469" s="121"/>
    </row>
    <row r="470" ht="12.75" customHeight="1">
      <c r="A470" s="52">
        <v>79.0</v>
      </c>
      <c r="B470" s="52">
        <f>VLOOKUP(A470,Ajakava!A:F,1,FALSE)</f>
        <v>79</v>
      </c>
      <c r="D470" s="122"/>
      <c r="E470" s="123"/>
      <c r="F470" s="122"/>
      <c r="G470" s="123"/>
    </row>
    <row r="471" ht="12.75" customHeight="1">
      <c r="A471" s="52">
        <v>79.0</v>
      </c>
      <c r="B471" s="123"/>
      <c r="C471" s="122" t="s">
        <v>167</v>
      </c>
      <c r="D471" s="124" t="s">
        <v>12</v>
      </c>
      <c r="E471" s="124" t="s">
        <v>13</v>
      </c>
      <c r="F471" s="124" t="s">
        <v>14</v>
      </c>
      <c r="G471" s="124" t="s">
        <v>15</v>
      </c>
    </row>
    <row r="472" ht="12.75" customHeight="1">
      <c r="A472" s="52">
        <v>79.0</v>
      </c>
      <c r="B472" s="125" t="s">
        <v>168</v>
      </c>
      <c r="C472" s="126" t="b">
        <f>VLOOKUP(A472,Ajakava!A:F,5,FALSE)</f>
        <v>0</v>
      </c>
      <c r="D472" s="126"/>
      <c r="E472" s="126"/>
      <c r="F472" s="126"/>
      <c r="G472" s="126"/>
    </row>
    <row r="473" ht="12.75" customHeight="1">
      <c r="A473" s="52">
        <v>79.0</v>
      </c>
      <c r="B473" s="125" t="s">
        <v>169</v>
      </c>
      <c r="C473" s="126" t="b">
        <f>VLOOKUP(A472,Ajakava!A:F,6,FALSE)</f>
        <v>0</v>
      </c>
      <c r="D473" s="126"/>
      <c r="E473" s="126"/>
      <c r="F473" s="126"/>
      <c r="G473" s="126"/>
    </row>
    <row r="474" ht="12.75" customHeight="1">
      <c r="A474" s="52">
        <v>79.0</v>
      </c>
    </row>
    <row r="475" ht="12.75" customHeight="1">
      <c r="A475" s="52">
        <v>80.0</v>
      </c>
      <c r="B475" s="120" t="s">
        <v>165</v>
      </c>
      <c r="C475" s="121" t="str">
        <f>VLOOKUP(A475,Ajakava!A:F,4,FALSE)</f>
        <v/>
      </c>
      <c r="F475" s="120" t="s">
        <v>166</v>
      </c>
      <c r="G475" s="121"/>
    </row>
    <row r="476" ht="12.75" customHeight="1">
      <c r="A476" s="52">
        <v>80.0</v>
      </c>
      <c r="B476" s="52">
        <f>VLOOKUP(A476,Ajakava!A:F,1,FALSE)</f>
        <v>80</v>
      </c>
      <c r="D476" s="122"/>
      <c r="E476" s="123"/>
      <c r="F476" s="122"/>
      <c r="G476" s="123"/>
    </row>
    <row r="477" ht="12.75" customHeight="1">
      <c r="A477" s="52">
        <v>80.0</v>
      </c>
      <c r="B477" s="123"/>
      <c r="C477" s="122" t="s">
        <v>167</v>
      </c>
      <c r="D477" s="124" t="s">
        <v>12</v>
      </c>
      <c r="E477" s="124" t="s">
        <v>13</v>
      </c>
      <c r="F477" s="124" t="s">
        <v>14</v>
      </c>
      <c r="G477" s="124" t="s">
        <v>15</v>
      </c>
    </row>
    <row r="478" ht="12.75" customHeight="1">
      <c r="A478" s="52">
        <v>80.0</v>
      </c>
      <c r="B478" s="125" t="s">
        <v>168</v>
      </c>
      <c r="C478" s="126" t="b">
        <f>VLOOKUP(A478,Ajakava!A:F,5,FALSE)</f>
        <v>0</v>
      </c>
      <c r="D478" s="126"/>
      <c r="E478" s="126"/>
      <c r="F478" s="126"/>
      <c r="G478" s="126"/>
    </row>
    <row r="479" ht="12.75" customHeight="1">
      <c r="A479" s="52">
        <v>80.0</v>
      </c>
      <c r="B479" s="125" t="s">
        <v>169</v>
      </c>
      <c r="C479" s="126" t="b">
        <f>VLOOKUP(A478,Ajakava!A:F,6,FALSE)</f>
        <v>0</v>
      </c>
      <c r="D479" s="126"/>
      <c r="E479" s="126"/>
      <c r="F479" s="126"/>
      <c r="G479" s="126"/>
    </row>
    <row r="480" ht="12.75" customHeight="1">
      <c r="A480" s="52">
        <v>80.0</v>
      </c>
    </row>
    <row r="481" ht="12.75" customHeight="1">
      <c r="A481" s="52">
        <v>81.0</v>
      </c>
      <c r="B481" s="120" t="s">
        <v>165</v>
      </c>
      <c r="C481" s="121" t="str">
        <f>VLOOKUP(A481,Ajakava!A:F,4,FALSE)</f>
        <v/>
      </c>
      <c r="F481" s="120" t="s">
        <v>166</v>
      </c>
      <c r="G481" s="121"/>
    </row>
    <row r="482" ht="12.75" customHeight="1">
      <c r="A482" s="52">
        <v>81.0</v>
      </c>
      <c r="B482" s="52">
        <f>VLOOKUP(A482,Ajakava!A:F,1,FALSE)</f>
        <v>81</v>
      </c>
      <c r="D482" s="122"/>
      <c r="E482" s="123"/>
      <c r="F482" s="122"/>
      <c r="G482" s="123"/>
    </row>
    <row r="483" ht="12.75" customHeight="1">
      <c r="A483" s="52">
        <v>81.0</v>
      </c>
      <c r="B483" s="123"/>
      <c r="C483" s="122" t="s">
        <v>167</v>
      </c>
      <c r="D483" s="124" t="s">
        <v>12</v>
      </c>
      <c r="E483" s="124" t="s">
        <v>13</v>
      </c>
      <c r="F483" s="124" t="s">
        <v>14</v>
      </c>
      <c r="G483" s="124" t="s">
        <v>15</v>
      </c>
    </row>
    <row r="484" ht="12.75" customHeight="1">
      <c r="A484" s="52">
        <v>81.0</v>
      </c>
      <c r="B484" s="125" t="s">
        <v>168</v>
      </c>
      <c r="C484" s="126" t="b">
        <f>VLOOKUP(A484,Ajakava!A:F,5,FALSE)</f>
        <v>0</v>
      </c>
      <c r="D484" s="126"/>
      <c r="E484" s="126"/>
      <c r="F484" s="126"/>
      <c r="G484" s="126"/>
    </row>
    <row r="485" ht="12.75" customHeight="1">
      <c r="A485" s="52">
        <v>81.0</v>
      </c>
      <c r="B485" s="125" t="s">
        <v>169</v>
      </c>
      <c r="C485" s="126" t="b">
        <f>VLOOKUP(A484,Ajakava!A:F,6,FALSE)</f>
        <v>0</v>
      </c>
      <c r="D485" s="126"/>
      <c r="E485" s="126"/>
      <c r="F485" s="126"/>
      <c r="G485" s="126"/>
    </row>
    <row r="486" ht="12.75" customHeight="1">
      <c r="A486" s="52">
        <v>81.0</v>
      </c>
    </row>
    <row r="487" ht="12.75" customHeight="1">
      <c r="A487" s="52">
        <v>82.0</v>
      </c>
      <c r="B487" s="120" t="s">
        <v>165</v>
      </c>
      <c r="C487" s="121" t="str">
        <f>VLOOKUP(A487,Ajakava!A:F,4,FALSE)</f>
        <v/>
      </c>
      <c r="F487" s="120" t="s">
        <v>166</v>
      </c>
      <c r="G487" s="121"/>
    </row>
    <row r="488" ht="12.75" customHeight="1">
      <c r="A488" s="52">
        <v>82.0</v>
      </c>
      <c r="B488" s="52">
        <f>VLOOKUP(A488,Ajakava!A:F,1,FALSE)</f>
        <v>82</v>
      </c>
      <c r="D488" s="122"/>
      <c r="E488" s="123"/>
      <c r="F488" s="122"/>
      <c r="G488" s="123"/>
    </row>
    <row r="489" ht="12.75" customHeight="1">
      <c r="A489" s="52">
        <v>82.0</v>
      </c>
      <c r="B489" s="123"/>
      <c r="C489" s="122" t="s">
        <v>167</v>
      </c>
      <c r="D489" s="124" t="s">
        <v>12</v>
      </c>
      <c r="E489" s="124" t="s">
        <v>13</v>
      </c>
      <c r="F489" s="124" t="s">
        <v>14</v>
      </c>
      <c r="G489" s="124" t="s">
        <v>15</v>
      </c>
    </row>
    <row r="490" ht="12.75" customHeight="1">
      <c r="A490" s="52">
        <v>82.0</v>
      </c>
      <c r="B490" s="125" t="s">
        <v>168</v>
      </c>
      <c r="C490" s="126" t="b">
        <f>VLOOKUP(A490,Ajakava!A:F,5,FALSE)</f>
        <v>0</v>
      </c>
      <c r="D490" s="126"/>
      <c r="E490" s="126"/>
      <c r="F490" s="126"/>
      <c r="G490" s="126"/>
    </row>
    <row r="491" ht="12.75" customHeight="1">
      <c r="A491" s="52">
        <v>82.0</v>
      </c>
      <c r="B491" s="125" t="s">
        <v>169</v>
      </c>
      <c r="C491" s="126" t="b">
        <f>VLOOKUP(A490,Ajakava!A:F,6,FALSE)</f>
        <v>0</v>
      </c>
      <c r="D491" s="126"/>
      <c r="E491" s="126"/>
      <c r="F491" s="126"/>
      <c r="G491" s="126"/>
    </row>
    <row r="492" ht="12.75" customHeight="1">
      <c r="A492" s="52">
        <v>82.0</v>
      </c>
    </row>
    <row r="493" ht="12.75" customHeight="1">
      <c r="A493" s="52">
        <v>83.0</v>
      </c>
      <c r="B493" s="120" t="s">
        <v>165</v>
      </c>
      <c r="C493" s="121" t="str">
        <f>VLOOKUP(A493,Ajakava!A:F,4,FALSE)</f>
        <v/>
      </c>
      <c r="F493" s="120" t="s">
        <v>166</v>
      </c>
      <c r="G493" s="121"/>
    </row>
    <row r="494" ht="12.75" customHeight="1">
      <c r="A494" s="52">
        <v>83.0</v>
      </c>
      <c r="B494" s="52">
        <f>VLOOKUP(A494,Ajakava!A:F,1,FALSE)</f>
        <v>83</v>
      </c>
      <c r="D494" s="122"/>
      <c r="E494" s="123"/>
      <c r="F494" s="122"/>
      <c r="G494" s="123"/>
    </row>
    <row r="495" ht="12.75" customHeight="1">
      <c r="A495" s="52">
        <v>83.0</v>
      </c>
      <c r="B495" s="123"/>
      <c r="C495" s="122" t="s">
        <v>167</v>
      </c>
      <c r="D495" s="124" t="s">
        <v>12</v>
      </c>
      <c r="E495" s="124" t="s">
        <v>13</v>
      </c>
      <c r="F495" s="124" t="s">
        <v>14</v>
      </c>
      <c r="G495" s="124" t="s">
        <v>15</v>
      </c>
    </row>
    <row r="496" ht="12.75" customHeight="1">
      <c r="A496" s="52">
        <v>83.0</v>
      </c>
      <c r="B496" s="125" t="s">
        <v>168</v>
      </c>
      <c r="C496" s="126" t="b">
        <f>VLOOKUP(A496,Ajakava!A:F,5,FALSE)</f>
        <v>0</v>
      </c>
      <c r="D496" s="126"/>
      <c r="E496" s="126"/>
      <c r="F496" s="126"/>
      <c r="G496" s="126"/>
    </row>
    <row r="497" ht="12.75" customHeight="1">
      <c r="A497" s="52">
        <v>83.0</v>
      </c>
      <c r="B497" s="125" t="s">
        <v>169</v>
      </c>
      <c r="C497" s="126" t="b">
        <f>VLOOKUP(A496,Ajakava!A:F,6,FALSE)</f>
        <v>0</v>
      </c>
      <c r="D497" s="126"/>
      <c r="E497" s="126"/>
      <c r="F497" s="126"/>
      <c r="G497" s="126"/>
    </row>
    <row r="498" ht="12.75" customHeight="1">
      <c r="A498" s="52">
        <v>83.0</v>
      </c>
    </row>
    <row r="499" ht="12.75" customHeight="1">
      <c r="A499" s="52">
        <v>84.0</v>
      </c>
      <c r="B499" s="120" t="s">
        <v>165</v>
      </c>
      <c r="C499" s="121" t="str">
        <f>VLOOKUP(A499,Ajakava!A:F,4,FALSE)</f>
        <v/>
      </c>
      <c r="F499" s="120" t="s">
        <v>166</v>
      </c>
      <c r="G499" s="121"/>
    </row>
    <row r="500" ht="12.75" customHeight="1">
      <c r="A500" s="52">
        <v>84.0</v>
      </c>
      <c r="B500" s="52">
        <f>VLOOKUP(A500,Ajakava!A:F,1,FALSE)</f>
        <v>84</v>
      </c>
      <c r="D500" s="122"/>
      <c r="E500" s="123"/>
      <c r="F500" s="122"/>
      <c r="G500" s="123"/>
    </row>
    <row r="501" ht="12.75" customHeight="1">
      <c r="A501" s="52">
        <v>84.0</v>
      </c>
      <c r="B501" s="123"/>
      <c r="C501" s="122" t="s">
        <v>167</v>
      </c>
      <c r="D501" s="124" t="s">
        <v>12</v>
      </c>
      <c r="E501" s="124" t="s">
        <v>13</v>
      </c>
      <c r="F501" s="124" t="s">
        <v>14</v>
      </c>
      <c r="G501" s="124" t="s">
        <v>15</v>
      </c>
    </row>
    <row r="502" ht="12.75" customHeight="1">
      <c r="A502" s="52">
        <v>84.0</v>
      </c>
      <c r="B502" s="125" t="s">
        <v>168</v>
      </c>
      <c r="C502" s="126" t="b">
        <f>VLOOKUP(A502,Ajakava!A:F,5,FALSE)</f>
        <v>0</v>
      </c>
      <c r="D502" s="126"/>
      <c r="E502" s="126"/>
      <c r="F502" s="126"/>
      <c r="G502" s="126"/>
    </row>
    <row r="503" ht="12.75" customHeight="1">
      <c r="A503" s="52">
        <v>84.0</v>
      </c>
      <c r="B503" s="125" t="s">
        <v>169</v>
      </c>
      <c r="C503" s="126" t="b">
        <f>VLOOKUP(A502,Ajakava!A:F,6,FALSE)</f>
        <v>0</v>
      </c>
      <c r="D503" s="126"/>
      <c r="E503" s="126"/>
      <c r="F503" s="126"/>
      <c r="G503" s="126"/>
    </row>
    <row r="504" ht="12.75" customHeight="1">
      <c r="A504" s="52">
        <v>84.0</v>
      </c>
    </row>
    <row r="505" ht="12.75" customHeight="1">
      <c r="A505" s="52">
        <v>85.0</v>
      </c>
      <c r="B505" s="120" t="s">
        <v>165</v>
      </c>
      <c r="C505" s="121" t="str">
        <f>VLOOKUP(A505,Ajakava!A:F,4,FALSE)</f>
        <v/>
      </c>
      <c r="F505" s="120" t="s">
        <v>166</v>
      </c>
      <c r="G505" s="121"/>
    </row>
    <row r="506" ht="12.75" customHeight="1">
      <c r="A506" s="52">
        <v>85.0</v>
      </c>
      <c r="B506" s="52">
        <f>VLOOKUP(A506,Ajakava!A:F,1,FALSE)</f>
        <v>85</v>
      </c>
      <c r="D506" s="122"/>
      <c r="E506" s="123"/>
      <c r="F506" s="122"/>
      <c r="G506" s="123"/>
    </row>
    <row r="507" ht="12.75" customHeight="1">
      <c r="A507" s="52">
        <v>85.0</v>
      </c>
      <c r="B507" s="123"/>
      <c r="C507" s="122" t="s">
        <v>167</v>
      </c>
      <c r="D507" s="124" t="s">
        <v>12</v>
      </c>
      <c r="E507" s="124" t="s">
        <v>13</v>
      </c>
      <c r="F507" s="124" t="s">
        <v>14</v>
      </c>
      <c r="G507" s="124" t="s">
        <v>15</v>
      </c>
    </row>
    <row r="508" ht="12.75" customHeight="1">
      <c r="A508" s="52">
        <v>85.0</v>
      </c>
      <c r="B508" s="125" t="s">
        <v>168</v>
      </c>
      <c r="C508" s="126" t="b">
        <f>VLOOKUP(A508,Ajakava!A:F,5,FALSE)</f>
        <v>0</v>
      </c>
      <c r="D508" s="126"/>
      <c r="E508" s="126"/>
      <c r="F508" s="126"/>
      <c r="G508" s="126"/>
    </row>
    <row r="509" ht="12.75" customHeight="1">
      <c r="A509" s="52">
        <v>85.0</v>
      </c>
      <c r="B509" s="125" t="s">
        <v>169</v>
      </c>
      <c r="C509" s="126" t="b">
        <f>VLOOKUP(A508,Ajakava!A:F,6,FALSE)</f>
        <v>0</v>
      </c>
      <c r="D509" s="126"/>
      <c r="E509" s="126"/>
      <c r="F509" s="126"/>
      <c r="G509" s="126"/>
    </row>
    <row r="510" ht="12.75" customHeight="1">
      <c r="A510" s="52">
        <v>85.0</v>
      </c>
    </row>
    <row r="511" ht="12.75" customHeight="1">
      <c r="A511" s="52">
        <v>86.0</v>
      </c>
      <c r="B511" s="120" t="s">
        <v>165</v>
      </c>
      <c r="C511" s="121" t="str">
        <f>VLOOKUP(A511,Ajakava!A:F,4,FALSE)</f>
        <v/>
      </c>
      <c r="F511" s="120" t="s">
        <v>166</v>
      </c>
      <c r="G511" s="121"/>
    </row>
    <row r="512" ht="12.75" customHeight="1">
      <c r="A512" s="52">
        <v>86.0</v>
      </c>
      <c r="B512" s="52">
        <f>VLOOKUP(A512,Ajakava!A:F,1,FALSE)</f>
        <v>86</v>
      </c>
      <c r="D512" s="122"/>
      <c r="E512" s="123"/>
      <c r="F512" s="122"/>
      <c r="G512" s="123"/>
    </row>
    <row r="513" ht="12.75" customHeight="1">
      <c r="A513" s="52">
        <v>86.0</v>
      </c>
      <c r="B513" s="123"/>
      <c r="C513" s="122" t="s">
        <v>167</v>
      </c>
      <c r="D513" s="124" t="s">
        <v>12</v>
      </c>
      <c r="E513" s="124" t="s">
        <v>13</v>
      </c>
      <c r="F513" s="124" t="s">
        <v>14</v>
      </c>
      <c r="G513" s="124" t="s">
        <v>15</v>
      </c>
    </row>
    <row r="514" ht="12.75" customHeight="1">
      <c r="A514" s="52">
        <v>86.0</v>
      </c>
      <c r="B514" s="125" t="s">
        <v>168</v>
      </c>
      <c r="C514" s="126" t="b">
        <f>VLOOKUP(A514,Ajakava!A:F,5,FALSE)</f>
        <v>0</v>
      </c>
      <c r="D514" s="126"/>
      <c r="E514" s="126"/>
      <c r="F514" s="126"/>
      <c r="G514" s="126"/>
    </row>
    <row r="515" ht="12.75" customHeight="1">
      <c r="A515" s="52">
        <v>86.0</v>
      </c>
      <c r="B515" s="125" t="s">
        <v>169</v>
      </c>
      <c r="C515" s="126" t="b">
        <f>VLOOKUP(A514,Ajakava!A:F,6,FALSE)</f>
        <v>0</v>
      </c>
      <c r="D515" s="126"/>
      <c r="E515" s="126"/>
      <c r="F515" s="126"/>
      <c r="G515" s="126"/>
    </row>
    <row r="516" ht="12.75" customHeight="1">
      <c r="A516" s="52">
        <v>86.0</v>
      </c>
    </row>
    <row r="517" ht="12.75" customHeight="1">
      <c r="A517" s="52">
        <v>87.0</v>
      </c>
      <c r="B517" s="120" t="s">
        <v>165</v>
      </c>
      <c r="C517" s="121" t="str">
        <f>VLOOKUP(A517,Ajakava!A:F,4,FALSE)</f>
        <v/>
      </c>
      <c r="F517" s="120" t="s">
        <v>166</v>
      </c>
      <c r="G517" s="121"/>
    </row>
    <row r="518" ht="12.75" customHeight="1">
      <c r="A518" s="52">
        <v>87.0</v>
      </c>
      <c r="B518" s="52">
        <f>VLOOKUP(A518,Ajakava!A:F,1,FALSE)</f>
        <v>87</v>
      </c>
      <c r="D518" s="122"/>
      <c r="E518" s="123"/>
      <c r="F518" s="122"/>
      <c r="G518" s="123"/>
    </row>
    <row r="519" ht="12.75" customHeight="1">
      <c r="A519" s="52">
        <v>87.0</v>
      </c>
      <c r="B519" s="123"/>
      <c r="C519" s="122" t="s">
        <v>167</v>
      </c>
      <c r="D519" s="124" t="s">
        <v>12</v>
      </c>
      <c r="E519" s="124" t="s">
        <v>13</v>
      </c>
      <c r="F519" s="124" t="s">
        <v>14</v>
      </c>
      <c r="G519" s="124" t="s">
        <v>15</v>
      </c>
    </row>
    <row r="520" ht="12.75" customHeight="1">
      <c r="A520" s="52">
        <v>87.0</v>
      </c>
      <c r="B520" s="125" t="s">
        <v>168</v>
      </c>
      <c r="C520" s="126" t="b">
        <f>VLOOKUP(A520,Ajakava!A:F,5,FALSE)</f>
        <v>0</v>
      </c>
      <c r="D520" s="126"/>
      <c r="E520" s="126"/>
      <c r="F520" s="126"/>
      <c r="G520" s="126"/>
    </row>
    <row r="521" ht="12.75" customHeight="1">
      <c r="A521" s="52">
        <v>87.0</v>
      </c>
      <c r="B521" s="125" t="s">
        <v>169</v>
      </c>
      <c r="C521" s="126" t="b">
        <f>VLOOKUP(A520,Ajakava!A:F,6,FALSE)</f>
        <v>0</v>
      </c>
      <c r="D521" s="126"/>
      <c r="E521" s="126"/>
      <c r="F521" s="126"/>
      <c r="G521" s="126"/>
    </row>
    <row r="522" ht="12.75" customHeight="1">
      <c r="A522" s="52">
        <v>87.0</v>
      </c>
    </row>
    <row r="523" ht="12.75" customHeight="1">
      <c r="A523" s="52">
        <v>88.0</v>
      </c>
      <c r="B523" s="120" t="s">
        <v>165</v>
      </c>
      <c r="C523" s="121" t="str">
        <f>VLOOKUP(A523,Ajakava!A:F,4,FALSE)</f>
        <v/>
      </c>
      <c r="F523" s="120" t="s">
        <v>166</v>
      </c>
      <c r="G523" s="121"/>
    </row>
    <row r="524" ht="12.75" customHeight="1">
      <c r="A524" s="52">
        <v>88.0</v>
      </c>
      <c r="B524" s="52">
        <f>VLOOKUP(A524,Ajakava!A:F,1,FALSE)</f>
        <v>88</v>
      </c>
      <c r="D524" s="122"/>
      <c r="E524" s="123"/>
      <c r="F524" s="122"/>
      <c r="G524" s="123"/>
    </row>
    <row r="525" ht="12.75" customHeight="1">
      <c r="A525" s="52">
        <v>88.0</v>
      </c>
      <c r="B525" s="123"/>
      <c r="C525" s="122" t="s">
        <v>167</v>
      </c>
      <c r="D525" s="124" t="s">
        <v>12</v>
      </c>
      <c r="E525" s="124" t="s">
        <v>13</v>
      </c>
      <c r="F525" s="124" t="s">
        <v>14</v>
      </c>
      <c r="G525" s="124" t="s">
        <v>15</v>
      </c>
    </row>
    <row r="526" ht="12.75" customHeight="1">
      <c r="A526" s="52">
        <v>88.0</v>
      </c>
      <c r="B526" s="125" t="s">
        <v>168</v>
      </c>
      <c r="C526" s="126" t="b">
        <f>VLOOKUP(A526,Ajakava!A:F,5,FALSE)</f>
        <v>0</v>
      </c>
      <c r="D526" s="126"/>
      <c r="E526" s="126"/>
      <c r="F526" s="126"/>
      <c r="G526" s="126"/>
    </row>
    <row r="527" ht="12.75" customHeight="1">
      <c r="A527" s="52">
        <v>88.0</v>
      </c>
      <c r="B527" s="125" t="s">
        <v>169</v>
      </c>
      <c r="C527" s="126" t="b">
        <f>VLOOKUP(A526,Ajakava!A:F,6,FALSE)</f>
        <v>0</v>
      </c>
      <c r="D527" s="126"/>
      <c r="E527" s="126"/>
      <c r="F527" s="126"/>
      <c r="G527" s="126"/>
    </row>
    <row r="528" ht="12.75" customHeight="1">
      <c r="A528" s="52">
        <v>88.0</v>
      </c>
    </row>
    <row r="529" ht="12.75" customHeight="1">
      <c r="A529" s="52">
        <v>89.0</v>
      </c>
      <c r="B529" s="120" t="s">
        <v>165</v>
      </c>
      <c r="C529" s="121" t="str">
        <f>VLOOKUP(A529,Ajakava!A:F,4,FALSE)</f>
        <v/>
      </c>
      <c r="F529" s="120" t="s">
        <v>166</v>
      </c>
      <c r="G529" s="121"/>
    </row>
    <row r="530" ht="12.75" customHeight="1">
      <c r="A530" s="52">
        <v>89.0</v>
      </c>
      <c r="B530" s="52">
        <f>VLOOKUP(A530,Ajakava!A:F,1,FALSE)</f>
        <v>89</v>
      </c>
      <c r="D530" s="122"/>
      <c r="E530" s="123"/>
      <c r="F530" s="122"/>
      <c r="G530" s="123"/>
    </row>
    <row r="531" ht="12.75" customHeight="1">
      <c r="A531" s="52">
        <v>89.0</v>
      </c>
      <c r="B531" s="123"/>
      <c r="C531" s="122" t="s">
        <v>167</v>
      </c>
      <c r="D531" s="124" t="s">
        <v>12</v>
      </c>
      <c r="E531" s="124" t="s">
        <v>13</v>
      </c>
      <c r="F531" s="124" t="s">
        <v>14</v>
      </c>
      <c r="G531" s="124" t="s">
        <v>15</v>
      </c>
    </row>
    <row r="532" ht="12.75" customHeight="1">
      <c r="A532" s="52">
        <v>89.0</v>
      </c>
      <c r="B532" s="125" t="s">
        <v>168</v>
      </c>
      <c r="C532" s="126" t="b">
        <f>VLOOKUP(A532,Ajakava!A:F,5,FALSE)</f>
        <v>0</v>
      </c>
      <c r="D532" s="126"/>
      <c r="E532" s="126"/>
      <c r="F532" s="126"/>
      <c r="G532" s="126"/>
    </row>
    <row r="533" ht="12.75" customHeight="1">
      <c r="A533" s="52">
        <v>89.0</v>
      </c>
      <c r="B533" s="125" t="s">
        <v>169</v>
      </c>
      <c r="C533" s="126" t="b">
        <f>VLOOKUP(A532,Ajakava!A:F,6,FALSE)</f>
        <v>0</v>
      </c>
      <c r="D533" s="126"/>
      <c r="E533" s="126"/>
      <c r="F533" s="126"/>
      <c r="G533" s="126"/>
    </row>
    <row r="534" ht="12.75" customHeight="1">
      <c r="A534" s="52">
        <v>89.0</v>
      </c>
    </row>
    <row r="535" ht="12.75" customHeight="1">
      <c r="A535" s="52">
        <v>90.0</v>
      </c>
      <c r="B535" s="120" t="s">
        <v>165</v>
      </c>
      <c r="C535" s="121" t="str">
        <f>VLOOKUP(A535,Ajakava!A:F,4,FALSE)</f>
        <v/>
      </c>
      <c r="F535" s="120" t="s">
        <v>166</v>
      </c>
      <c r="G535" s="121"/>
    </row>
    <row r="536" ht="12.75" customHeight="1">
      <c r="A536" s="52">
        <v>90.0</v>
      </c>
      <c r="B536" s="52">
        <f>VLOOKUP(A536,Ajakava!A:F,1,FALSE)</f>
        <v>90</v>
      </c>
      <c r="D536" s="122"/>
      <c r="E536" s="123"/>
      <c r="F536" s="122"/>
      <c r="G536" s="123"/>
    </row>
    <row r="537" ht="12.75" customHeight="1">
      <c r="A537" s="52">
        <v>90.0</v>
      </c>
      <c r="B537" s="123"/>
      <c r="C537" s="122" t="s">
        <v>167</v>
      </c>
      <c r="D537" s="124" t="s">
        <v>12</v>
      </c>
      <c r="E537" s="124" t="s">
        <v>13</v>
      </c>
      <c r="F537" s="124" t="s">
        <v>14</v>
      </c>
      <c r="G537" s="124" t="s">
        <v>15</v>
      </c>
    </row>
    <row r="538" ht="12.75" customHeight="1">
      <c r="A538" s="52">
        <v>90.0</v>
      </c>
      <c r="B538" s="125" t="s">
        <v>168</v>
      </c>
      <c r="C538" s="126" t="b">
        <f>VLOOKUP(A538,Ajakava!A:F,5,FALSE)</f>
        <v>0</v>
      </c>
      <c r="D538" s="126"/>
      <c r="E538" s="126"/>
      <c r="F538" s="126"/>
      <c r="G538" s="126"/>
    </row>
    <row r="539" ht="12.75" customHeight="1">
      <c r="A539" s="52">
        <v>90.0</v>
      </c>
      <c r="B539" s="125" t="s">
        <v>169</v>
      </c>
      <c r="C539" s="126" t="b">
        <f>VLOOKUP(A538,Ajakava!A:F,6,FALSE)</f>
        <v>0</v>
      </c>
      <c r="D539" s="126"/>
      <c r="E539" s="126"/>
      <c r="F539" s="126"/>
      <c r="G539" s="126"/>
    </row>
    <row r="540" ht="12.75" customHeight="1">
      <c r="A540" s="52">
        <v>90.0</v>
      </c>
    </row>
    <row r="541" ht="12.75" customHeight="1">
      <c r="A541" s="52">
        <v>91.0</v>
      </c>
      <c r="B541" s="120" t="s">
        <v>165</v>
      </c>
      <c r="C541" s="121" t="str">
        <f>VLOOKUP(A541,Ajakava!A:F,4,FALSE)</f>
        <v/>
      </c>
      <c r="F541" s="120" t="s">
        <v>166</v>
      </c>
      <c r="G541" s="121"/>
    </row>
    <row r="542" ht="12.75" customHeight="1">
      <c r="A542" s="52">
        <v>91.0</v>
      </c>
      <c r="B542" s="52">
        <f>VLOOKUP(A542,Ajakava!A:F,1,FALSE)</f>
        <v>91</v>
      </c>
      <c r="D542" s="122"/>
      <c r="E542" s="123"/>
      <c r="F542" s="122"/>
      <c r="G542" s="123"/>
    </row>
    <row r="543" ht="12.75" customHeight="1">
      <c r="A543" s="52">
        <v>91.0</v>
      </c>
      <c r="B543" s="123"/>
      <c r="C543" s="122" t="s">
        <v>167</v>
      </c>
      <c r="D543" s="124" t="s">
        <v>12</v>
      </c>
      <c r="E543" s="124" t="s">
        <v>13</v>
      </c>
      <c r="F543" s="124" t="s">
        <v>14</v>
      </c>
      <c r="G543" s="124" t="s">
        <v>15</v>
      </c>
    </row>
    <row r="544" ht="12.75" customHeight="1">
      <c r="A544" s="52">
        <v>91.0</v>
      </c>
      <c r="B544" s="125" t="s">
        <v>168</v>
      </c>
      <c r="C544" s="126" t="b">
        <f>VLOOKUP(A544,Ajakava!A:F,5,FALSE)</f>
        <v>0</v>
      </c>
      <c r="D544" s="126"/>
      <c r="E544" s="126"/>
      <c r="F544" s="126"/>
      <c r="G544" s="126"/>
    </row>
    <row r="545" ht="12.75" customHeight="1">
      <c r="A545" s="52">
        <v>91.0</v>
      </c>
      <c r="B545" s="125" t="s">
        <v>169</v>
      </c>
      <c r="C545" s="126" t="b">
        <f>VLOOKUP(A544,Ajakava!A:F,6,FALSE)</f>
        <v>0</v>
      </c>
      <c r="D545" s="126"/>
      <c r="E545" s="126"/>
      <c r="F545" s="126"/>
      <c r="G545" s="126"/>
    </row>
    <row r="546" ht="12.75" customHeight="1">
      <c r="A546" s="52">
        <v>91.0</v>
      </c>
    </row>
    <row r="547" ht="12.75" customHeight="1">
      <c r="A547" s="52">
        <v>92.0</v>
      </c>
      <c r="B547" s="120" t="s">
        <v>165</v>
      </c>
      <c r="C547" s="121" t="str">
        <f>VLOOKUP(A547,Ajakava!A:F,4,FALSE)</f>
        <v/>
      </c>
      <c r="F547" s="120" t="s">
        <v>166</v>
      </c>
      <c r="G547" s="121"/>
    </row>
    <row r="548" ht="12.75" customHeight="1">
      <c r="A548" s="52">
        <v>92.0</v>
      </c>
      <c r="B548" s="52">
        <f>VLOOKUP(A548,Ajakava!A:F,1,FALSE)</f>
        <v>92</v>
      </c>
      <c r="D548" s="122"/>
      <c r="E548" s="123"/>
      <c r="F548" s="122"/>
      <c r="G548" s="123"/>
    </row>
    <row r="549" ht="12.75" customHeight="1">
      <c r="A549" s="52">
        <v>92.0</v>
      </c>
      <c r="B549" s="123"/>
      <c r="C549" s="122" t="s">
        <v>167</v>
      </c>
      <c r="D549" s="124" t="s">
        <v>12</v>
      </c>
      <c r="E549" s="124" t="s">
        <v>13</v>
      </c>
      <c r="F549" s="124" t="s">
        <v>14</v>
      </c>
      <c r="G549" s="124" t="s">
        <v>15</v>
      </c>
    </row>
    <row r="550" ht="12.75" customHeight="1">
      <c r="A550" s="52">
        <v>92.0</v>
      </c>
      <c r="B550" s="125" t="s">
        <v>168</v>
      </c>
      <c r="C550" s="126" t="b">
        <f>VLOOKUP(A550,Ajakava!A:F,5,FALSE)</f>
        <v>0</v>
      </c>
      <c r="D550" s="126"/>
      <c r="E550" s="126"/>
      <c r="F550" s="126"/>
      <c r="G550" s="126"/>
    </row>
    <row r="551" ht="12.75" customHeight="1">
      <c r="A551" s="52">
        <v>92.0</v>
      </c>
      <c r="B551" s="125" t="s">
        <v>169</v>
      </c>
      <c r="C551" s="126" t="b">
        <f>VLOOKUP(A550,Ajakava!A:F,6,FALSE)</f>
        <v>0</v>
      </c>
      <c r="D551" s="126"/>
      <c r="E551" s="126"/>
      <c r="F551" s="126"/>
      <c r="G551" s="126"/>
    </row>
    <row r="552" ht="12.75" customHeight="1">
      <c r="A552" s="52">
        <v>92.0</v>
      </c>
    </row>
    <row r="553" ht="12.75" customHeight="1">
      <c r="A553" s="52">
        <v>93.0</v>
      </c>
      <c r="B553" s="120" t="s">
        <v>165</v>
      </c>
      <c r="C553" s="121" t="str">
        <f>VLOOKUP(A553,Ajakava!A:F,4,FALSE)</f>
        <v/>
      </c>
      <c r="F553" s="120" t="s">
        <v>166</v>
      </c>
      <c r="G553" s="121"/>
    </row>
    <row r="554" ht="12.75" customHeight="1">
      <c r="A554" s="52">
        <v>93.0</v>
      </c>
      <c r="B554" s="52">
        <f>VLOOKUP(A554,Ajakava!A:F,1,FALSE)</f>
        <v>93</v>
      </c>
      <c r="D554" s="122"/>
      <c r="E554" s="123"/>
      <c r="F554" s="122"/>
      <c r="G554" s="123"/>
    </row>
    <row r="555" ht="12.75" customHeight="1">
      <c r="A555" s="52">
        <v>93.0</v>
      </c>
      <c r="B555" s="123"/>
      <c r="C555" s="122" t="s">
        <v>167</v>
      </c>
      <c r="D555" s="124" t="s">
        <v>12</v>
      </c>
      <c r="E555" s="124" t="s">
        <v>13</v>
      </c>
      <c r="F555" s="124" t="s">
        <v>14</v>
      </c>
      <c r="G555" s="124" t="s">
        <v>15</v>
      </c>
    </row>
    <row r="556" ht="12.75" customHeight="1">
      <c r="A556" s="52">
        <v>93.0</v>
      </c>
      <c r="B556" s="125" t="s">
        <v>168</v>
      </c>
      <c r="C556" s="126" t="b">
        <f>VLOOKUP(A556,Ajakava!A:F,5,FALSE)</f>
        <v>0</v>
      </c>
      <c r="D556" s="126"/>
      <c r="E556" s="126"/>
      <c r="F556" s="126"/>
      <c r="G556" s="126"/>
    </row>
    <row r="557" ht="12.75" customHeight="1">
      <c r="A557" s="52">
        <v>93.0</v>
      </c>
      <c r="B557" s="125" t="s">
        <v>169</v>
      </c>
      <c r="C557" s="126" t="b">
        <f>VLOOKUP(A556,Ajakava!A:F,6,FALSE)</f>
        <v>0</v>
      </c>
      <c r="D557" s="126"/>
      <c r="E557" s="126"/>
      <c r="F557" s="126"/>
      <c r="G557" s="126"/>
    </row>
    <row r="558" ht="12.75" customHeight="1">
      <c r="A558" s="52">
        <v>93.0</v>
      </c>
    </row>
    <row r="559" ht="12.75" customHeight="1">
      <c r="A559" s="52">
        <v>94.0</v>
      </c>
      <c r="B559" s="120" t="s">
        <v>165</v>
      </c>
      <c r="C559" s="121" t="str">
        <f>VLOOKUP(A559,Ajakava!A:F,4,FALSE)</f>
        <v/>
      </c>
      <c r="F559" s="120" t="s">
        <v>166</v>
      </c>
      <c r="G559" s="121"/>
    </row>
    <row r="560" ht="12.75" customHeight="1">
      <c r="A560" s="52">
        <v>94.0</v>
      </c>
      <c r="B560" s="52">
        <f>VLOOKUP(A560,Ajakava!A:F,1,FALSE)</f>
        <v>94</v>
      </c>
      <c r="D560" s="122"/>
      <c r="E560" s="123"/>
      <c r="F560" s="122"/>
      <c r="G560" s="123"/>
    </row>
    <row r="561" ht="12.75" customHeight="1">
      <c r="A561" s="52">
        <v>94.0</v>
      </c>
      <c r="B561" s="123"/>
      <c r="C561" s="122" t="s">
        <v>167</v>
      </c>
      <c r="D561" s="124" t="s">
        <v>12</v>
      </c>
      <c r="E561" s="124" t="s">
        <v>13</v>
      </c>
      <c r="F561" s="124" t="s">
        <v>14</v>
      </c>
      <c r="G561" s="124" t="s">
        <v>15</v>
      </c>
    </row>
    <row r="562" ht="12.75" customHeight="1">
      <c r="A562" s="52">
        <v>94.0</v>
      </c>
      <c r="B562" s="125" t="s">
        <v>168</v>
      </c>
      <c r="C562" s="126" t="b">
        <f>VLOOKUP(A562,Ajakava!A:F,5,FALSE)</f>
        <v>0</v>
      </c>
      <c r="D562" s="126"/>
      <c r="E562" s="126"/>
      <c r="F562" s="126"/>
      <c r="G562" s="126"/>
    </row>
    <row r="563" ht="12.75" customHeight="1">
      <c r="A563" s="52">
        <v>94.0</v>
      </c>
      <c r="B563" s="125" t="s">
        <v>169</v>
      </c>
      <c r="C563" s="126" t="b">
        <f>VLOOKUP(A562,Ajakava!A:F,6,FALSE)</f>
        <v>0</v>
      </c>
      <c r="D563" s="126"/>
      <c r="E563" s="126"/>
      <c r="F563" s="126"/>
      <c r="G563" s="126"/>
    </row>
    <row r="564" ht="12.75" customHeight="1">
      <c r="A564" s="52">
        <v>94.0</v>
      </c>
    </row>
    <row r="565" ht="12.75" customHeight="1">
      <c r="A565" s="52">
        <v>95.0</v>
      </c>
      <c r="B565" s="120" t="s">
        <v>165</v>
      </c>
      <c r="C565" s="121" t="str">
        <f>VLOOKUP(A565,Ajakava!A:F,4,FALSE)</f>
        <v/>
      </c>
      <c r="F565" s="120" t="s">
        <v>166</v>
      </c>
      <c r="G565" s="121"/>
    </row>
    <row r="566" ht="12.75" customHeight="1">
      <c r="A566" s="52">
        <v>95.0</v>
      </c>
      <c r="B566" s="52">
        <f>VLOOKUP(A566,Ajakava!A:F,1,FALSE)</f>
        <v>95</v>
      </c>
      <c r="D566" s="122"/>
      <c r="E566" s="123"/>
      <c r="F566" s="122"/>
      <c r="G566" s="123"/>
    </row>
    <row r="567" ht="12.75" customHeight="1">
      <c r="A567" s="52">
        <v>95.0</v>
      </c>
      <c r="B567" s="123"/>
      <c r="C567" s="122" t="s">
        <v>167</v>
      </c>
      <c r="D567" s="124" t="s">
        <v>12</v>
      </c>
      <c r="E567" s="124" t="s">
        <v>13</v>
      </c>
      <c r="F567" s="124" t="s">
        <v>14</v>
      </c>
      <c r="G567" s="124" t="s">
        <v>15</v>
      </c>
    </row>
    <row r="568" ht="12.75" customHeight="1">
      <c r="A568" s="52">
        <v>95.0</v>
      </c>
      <c r="B568" s="125" t="s">
        <v>168</v>
      </c>
      <c r="C568" s="126" t="b">
        <f>VLOOKUP(A568,Ajakava!A:F,5,FALSE)</f>
        <v>0</v>
      </c>
      <c r="D568" s="126"/>
      <c r="E568" s="126"/>
      <c r="F568" s="126"/>
      <c r="G568" s="126"/>
    </row>
    <row r="569" ht="12.75" customHeight="1">
      <c r="A569" s="52">
        <v>95.0</v>
      </c>
      <c r="B569" s="125" t="s">
        <v>169</v>
      </c>
      <c r="C569" s="126" t="b">
        <f>VLOOKUP(A568,Ajakava!A:F,6,FALSE)</f>
        <v>0</v>
      </c>
      <c r="D569" s="126"/>
      <c r="E569" s="126"/>
      <c r="F569" s="126"/>
      <c r="G569" s="126"/>
    </row>
    <row r="570" ht="12.75" customHeight="1">
      <c r="A570" s="52">
        <v>95.0</v>
      </c>
    </row>
    <row r="571" ht="12.75" customHeight="1">
      <c r="A571" s="52">
        <v>96.0</v>
      </c>
      <c r="B571" s="120" t="s">
        <v>165</v>
      </c>
      <c r="C571" s="121" t="str">
        <f>VLOOKUP(A571,Ajakava!A:F,4,FALSE)</f>
        <v/>
      </c>
      <c r="F571" s="120" t="s">
        <v>166</v>
      </c>
      <c r="G571" s="121"/>
    </row>
    <row r="572" ht="12.75" customHeight="1">
      <c r="A572" s="52">
        <v>96.0</v>
      </c>
      <c r="B572" s="52">
        <f>VLOOKUP(A572,Ajakava!A:F,1,FALSE)</f>
        <v>96</v>
      </c>
      <c r="D572" s="122"/>
      <c r="E572" s="123"/>
      <c r="F572" s="122"/>
      <c r="G572" s="123"/>
    </row>
    <row r="573" ht="12.75" customHeight="1">
      <c r="A573" s="52">
        <v>96.0</v>
      </c>
      <c r="B573" s="123"/>
      <c r="C573" s="122" t="s">
        <v>167</v>
      </c>
      <c r="D573" s="124" t="s">
        <v>12</v>
      </c>
      <c r="E573" s="124" t="s">
        <v>13</v>
      </c>
      <c r="F573" s="124" t="s">
        <v>14</v>
      </c>
      <c r="G573" s="124" t="s">
        <v>15</v>
      </c>
    </row>
    <row r="574" ht="12.75" customHeight="1">
      <c r="A574" s="52">
        <v>96.0</v>
      </c>
      <c r="B574" s="125" t="s">
        <v>168</v>
      </c>
      <c r="C574" s="126" t="b">
        <f>VLOOKUP(A574,Ajakava!A:F,5,FALSE)</f>
        <v>0</v>
      </c>
      <c r="D574" s="126"/>
      <c r="E574" s="126"/>
      <c r="F574" s="126"/>
      <c r="G574" s="126"/>
    </row>
    <row r="575" ht="12.75" customHeight="1">
      <c r="A575" s="52">
        <v>96.0</v>
      </c>
      <c r="B575" s="125" t="s">
        <v>169</v>
      </c>
      <c r="C575" s="126" t="b">
        <f>VLOOKUP(A574,Ajakava!A:F,6,FALSE)</f>
        <v>0</v>
      </c>
      <c r="D575" s="126"/>
      <c r="E575" s="126"/>
      <c r="F575" s="126"/>
      <c r="G575" s="126"/>
    </row>
    <row r="576" ht="12.75" customHeight="1">
      <c r="A576" s="52">
        <v>96.0</v>
      </c>
    </row>
    <row r="577" ht="12.75" customHeight="1">
      <c r="A577" s="52">
        <v>97.0</v>
      </c>
      <c r="B577" s="120" t="s">
        <v>165</v>
      </c>
      <c r="C577" s="121" t="str">
        <f>VLOOKUP(A577,Ajakava!A:F,4,FALSE)</f>
        <v/>
      </c>
      <c r="F577" s="120" t="s">
        <v>166</v>
      </c>
      <c r="G577" s="121"/>
    </row>
    <row r="578" ht="12.75" customHeight="1">
      <c r="A578" s="52">
        <v>97.0</v>
      </c>
      <c r="B578" s="52">
        <f>VLOOKUP(A578,Ajakava!A:F,1,FALSE)</f>
        <v>97</v>
      </c>
      <c r="D578" s="122"/>
      <c r="E578" s="123"/>
      <c r="F578" s="122"/>
      <c r="G578" s="123"/>
    </row>
    <row r="579" ht="12.75" customHeight="1">
      <c r="A579" s="52">
        <v>97.0</v>
      </c>
      <c r="B579" s="123"/>
      <c r="C579" s="122" t="s">
        <v>167</v>
      </c>
      <c r="D579" s="124" t="s">
        <v>12</v>
      </c>
      <c r="E579" s="124" t="s">
        <v>13</v>
      </c>
      <c r="F579" s="124" t="s">
        <v>14</v>
      </c>
      <c r="G579" s="124" t="s">
        <v>15</v>
      </c>
    </row>
    <row r="580" ht="12.75" customHeight="1">
      <c r="A580" s="52">
        <v>97.0</v>
      </c>
      <c r="B580" s="125" t="s">
        <v>168</v>
      </c>
      <c r="C580" s="126" t="b">
        <f>VLOOKUP(A580,Ajakava!A:F,5,FALSE)</f>
        <v>0</v>
      </c>
      <c r="D580" s="126"/>
      <c r="E580" s="126"/>
      <c r="F580" s="126"/>
      <c r="G580" s="126"/>
    </row>
    <row r="581" ht="12.75" customHeight="1">
      <c r="A581" s="52">
        <v>97.0</v>
      </c>
      <c r="B581" s="125" t="s">
        <v>169</v>
      </c>
      <c r="C581" s="126" t="b">
        <f>VLOOKUP(A580,Ajakava!A:F,6,FALSE)</f>
        <v>0</v>
      </c>
      <c r="D581" s="126"/>
      <c r="E581" s="126"/>
      <c r="F581" s="126"/>
      <c r="G581" s="126"/>
    </row>
    <row r="582" ht="12.75" customHeight="1">
      <c r="A582" s="52">
        <v>97.0</v>
      </c>
    </row>
    <row r="583" ht="12.75" customHeight="1">
      <c r="A583" s="52">
        <v>98.0</v>
      </c>
      <c r="B583" s="120" t="s">
        <v>165</v>
      </c>
      <c r="C583" s="121" t="str">
        <f>VLOOKUP(A583,Ajakava!A:F,4,FALSE)</f>
        <v/>
      </c>
      <c r="F583" s="120" t="s">
        <v>166</v>
      </c>
      <c r="G583" s="121"/>
    </row>
    <row r="584" ht="12.75" customHeight="1">
      <c r="A584" s="52">
        <v>98.0</v>
      </c>
      <c r="B584" s="52">
        <f>VLOOKUP(A584,Ajakava!A:F,1,FALSE)</f>
        <v>98</v>
      </c>
      <c r="D584" s="122"/>
      <c r="E584" s="123"/>
      <c r="F584" s="122"/>
      <c r="G584" s="123"/>
    </row>
    <row r="585" ht="12.75" customHeight="1">
      <c r="A585" s="52">
        <v>98.0</v>
      </c>
      <c r="B585" s="123"/>
      <c r="C585" s="122" t="s">
        <v>167</v>
      </c>
      <c r="D585" s="124" t="s">
        <v>12</v>
      </c>
      <c r="E585" s="124" t="s">
        <v>13</v>
      </c>
      <c r="F585" s="124" t="s">
        <v>14</v>
      </c>
      <c r="G585" s="124" t="s">
        <v>15</v>
      </c>
    </row>
    <row r="586" ht="12.75" customHeight="1">
      <c r="A586" s="52">
        <v>98.0</v>
      </c>
      <c r="B586" s="125" t="s">
        <v>168</v>
      </c>
      <c r="C586" s="126" t="b">
        <f>VLOOKUP(A586,Ajakava!A:F,5,FALSE)</f>
        <v>0</v>
      </c>
      <c r="D586" s="126"/>
      <c r="E586" s="126"/>
      <c r="F586" s="126"/>
      <c r="G586" s="126"/>
    </row>
    <row r="587" ht="12.75" customHeight="1">
      <c r="A587" s="52">
        <v>98.0</v>
      </c>
      <c r="B587" s="125" t="s">
        <v>169</v>
      </c>
      <c r="C587" s="126" t="b">
        <f>VLOOKUP(A586,Ajakava!A:F,6,FALSE)</f>
        <v>0</v>
      </c>
      <c r="D587" s="126"/>
      <c r="E587" s="126"/>
      <c r="F587" s="126"/>
      <c r="G587" s="126"/>
    </row>
    <row r="588" ht="12.75" customHeight="1">
      <c r="A588" s="52">
        <v>98.0</v>
      </c>
    </row>
    <row r="589" ht="12.75" customHeight="1">
      <c r="A589" s="52">
        <v>99.0</v>
      </c>
      <c r="B589" s="120" t="s">
        <v>165</v>
      </c>
      <c r="C589" s="121" t="str">
        <f>VLOOKUP(A589,Ajakava!A:F,4,FALSE)</f>
        <v/>
      </c>
      <c r="F589" s="120" t="s">
        <v>166</v>
      </c>
      <c r="G589" s="121"/>
    </row>
    <row r="590" ht="12.75" customHeight="1">
      <c r="A590" s="52">
        <v>99.0</v>
      </c>
      <c r="B590" s="52">
        <f>VLOOKUP(A590,Ajakava!A:F,1,FALSE)</f>
        <v>99</v>
      </c>
      <c r="D590" s="122"/>
      <c r="E590" s="123"/>
      <c r="F590" s="122"/>
      <c r="G590" s="123"/>
    </row>
    <row r="591" ht="12.75" customHeight="1">
      <c r="A591" s="52">
        <v>99.0</v>
      </c>
      <c r="B591" s="123"/>
      <c r="C591" s="122" t="s">
        <v>167</v>
      </c>
      <c r="D591" s="124" t="s">
        <v>12</v>
      </c>
      <c r="E591" s="124" t="s">
        <v>13</v>
      </c>
      <c r="F591" s="124" t="s">
        <v>14</v>
      </c>
      <c r="G591" s="124" t="s">
        <v>15</v>
      </c>
    </row>
    <row r="592" ht="12.75" customHeight="1">
      <c r="A592" s="52">
        <v>99.0</v>
      </c>
      <c r="B592" s="125" t="s">
        <v>168</v>
      </c>
      <c r="C592" s="126" t="b">
        <f>VLOOKUP(A592,Ajakava!A:F,5,FALSE)</f>
        <v>0</v>
      </c>
      <c r="D592" s="126"/>
      <c r="E592" s="126"/>
      <c r="F592" s="126"/>
      <c r="G592" s="126"/>
    </row>
    <row r="593" ht="12.75" customHeight="1">
      <c r="A593" s="52">
        <v>99.0</v>
      </c>
      <c r="B593" s="125" t="s">
        <v>169</v>
      </c>
      <c r="C593" s="126" t="b">
        <f>VLOOKUP(A592,Ajakava!A:F,6,FALSE)</f>
        <v>0</v>
      </c>
      <c r="D593" s="126"/>
      <c r="E593" s="126"/>
      <c r="F593" s="126"/>
      <c r="G593" s="126"/>
    </row>
    <row r="594" ht="12.75" customHeight="1">
      <c r="A594" s="52">
        <v>99.0</v>
      </c>
    </row>
    <row r="595" ht="12.75" customHeight="1">
      <c r="A595" s="52">
        <v>100.0</v>
      </c>
      <c r="B595" s="120" t="s">
        <v>165</v>
      </c>
      <c r="C595" s="121" t="str">
        <f>VLOOKUP(A595,Ajakava!A:F,4,FALSE)</f>
        <v/>
      </c>
      <c r="F595" s="120" t="s">
        <v>166</v>
      </c>
      <c r="G595" s="121"/>
    </row>
    <row r="596" ht="12.75" customHeight="1">
      <c r="A596" s="52">
        <v>100.0</v>
      </c>
      <c r="B596" s="52">
        <f>VLOOKUP(A596,Ajakava!A:F,1,FALSE)</f>
        <v>100</v>
      </c>
      <c r="D596" s="122"/>
      <c r="E596" s="123"/>
      <c r="F596" s="122"/>
      <c r="G596" s="123"/>
    </row>
    <row r="597" ht="12.75" customHeight="1">
      <c r="A597" s="52">
        <v>100.0</v>
      </c>
      <c r="B597" s="123"/>
      <c r="C597" s="122" t="s">
        <v>167</v>
      </c>
      <c r="D597" s="124" t="s">
        <v>12</v>
      </c>
      <c r="E597" s="124" t="s">
        <v>13</v>
      </c>
      <c r="F597" s="124" t="s">
        <v>14</v>
      </c>
      <c r="G597" s="124" t="s">
        <v>15</v>
      </c>
    </row>
    <row r="598" ht="12.75" customHeight="1">
      <c r="A598" s="52">
        <v>100.0</v>
      </c>
      <c r="B598" s="125" t="s">
        <v>168</v>
      </c>
      <c r="C598" s="126" t="b">
        <f>VLOOKUP(A598,Ajakava!A:F,5,FALSE)</f>
        <v>0</v>
      </c>
      <c r="D598" s="126"/>
      <c r="E598" s="126"/>
      <c r="F598" s="126"/>
      <c r="G598" s="126"/>
    </row>
    <row r="599" ht="12.75" customHeight="1">
      <c r="A599" s="52">
        <v>100.0</v>
      </c>
      <c r="B599" s="125" t="s">
        <v>169</v>
      </c>
      <c r="C599" s="126" t="b">
        <f>VLOOKUP(A598,Ajakava!A:F,6,FALSE)</f>
        <v>0</v>
      </c>
      <c r="D599" s="126"/>
      <c r="E599" s="126"/>
      <c r="F599" s="126"/>
      <c r="G599" s="126"/>
    </row>
    <row r="600" ht="12.75" customHeight="1">
      <c r="A600" s="52">
        <v>100.0</v>
      </c>
    </row>
    <row r="601" ht="12.75" customHeight="1">
      <c r="A601" s="52">
        <v>101.0</v>
      </c>
      <c r="B601" s="120" t="s">
        <v>165</v>
      </c>
      <c r="C601" s="121" t="str">
        <f>VLOOKUP(A601,Ajakava!A:F,4,FALSE)</f>
        <v/>
      </c>
      <c r="F601" s="120" t="s">
        <v>166</v>
      </c>
      <c r="G601" s="121"/>
    </row>
    <row r="602" ht="12.75" customHeight="1">
      <c r="A602" s="52">
        <v>101.0</v>
      </c>
      <c r="B602" s="52">
        <f>VLOOKUP(A602,Ajakava!A:F,1,FALSE)</f>
        <v>101</v>
      </c>
      <c r="D602" s="122"/>
      <c r="E602" s="123"/>
      <c r="F602" s="122"/>
      <c r="G602" s="123"/>
    </row>
    <row r="603" ht="12.75" customHeight="1">
      <c r="A603" s="52">
        <v>101.0</v>
      </c>
      <c r="B603" s="123"/>
      <c r="C603" s="122" t="s">
        <v>167</v>
      </c>
      <c r="D603" s="124" t="s">
        <v>12</v>
      </c>
      <c r="E603" s="124" t="s">
        <v>13</v>
      </c>
      <c r="F603" s="124" t="s">
        <v>14</v>
      </c>
      <c r="G603" s="124" t="s">
        <v>15</v>
      </c>
    </row>
    <row r="604" ht="12.75" customHeight="1">
      <c r="A604" s="52">
        <v>101.0</v>
      </c>
      <c r="B604" s="125" t="s">
        <v>168</v>
      </c>
      <c r="C604" s="126" t="b">
        <f>VLOOKUP(A604,Ajakava!A:F,5,FALSE)</f>
        <v>0</v>
      </c>
      <c r="D604" s="126"/>
      <c r="E604" s="126"/>
      <c r="F604" s="126"/>
      <c r="G604" s="126"/>
    </row>
    <row r="605" ht="12.75" customHeight="1">
      <c r="A605" s="52">
        <v>101.0</v>
      </c>
      <c r="B605" s="125" t="s">
        <v>169</v>
      </c>
      <c r="C605" s="126" t="b">
        <f>VLOOKUP(A604,Ajakava!A:F,6,FALSE)</f>
        <v>0</v>
      </c>
      <c r="D605" s="126"/>
      <c r="E605" s="126"/>
      <c r="F605" s="126"/>
      <c r="G605" s="126"/>
    </row>
    <row r="606" ht="12.75" customHeight="1">
      <c r="A606" s="52">
        <v>101.0</v>
      </c>
    </row>
    <row r="607" ht="12.75" customHeight="1">
      <c r="A607" s="52">
        <v>102.0</v>
      </c>
      <c r="B607" s="120" t="s">
        <v>165</v>
      </c>
      <c r="C607" s="121" t="str">
        <f>VLOOKUP(A607,Ajakava!A:F,4,FALSE)</f>
        <v/>
      </c>
      <c r="F607" s="120" t="s">
        <v>166</v>
      </c>
      <c r="G607" s="121"/>
    </row>
    <row r="608" ht="12.75" customHeight="1">
      <c r="A608" s="52">
        <v>102.0</v>
      </c>
      <c r="B608" s="52">
        <f>VLOOKUP(A608,Ajakava!A:F,1,FALSE)</f>
        <v>102</v>
      </c>
      <c r="D608" s="122"/>
      <c r="E608" s="123"/>
      <c r="F608" s="122"/>
      <c r="G608" s="123"/>
    </row>
    <row r="609" ht="12.75" customHeight="1">
      <c r="A609" s="52">
        <v>102.0</v>
      </c>
      <c r="B609" s="123"/>
      <c r="C609" s="122" t="s">
        <v>167</v>
      </c>
      <c r="D609" s="124" t="s">
        <v>12</v>
      </c>
      <c r="E609" s="124" t="s">
        <v>13</v>
      </c>
      <c r="F609" s="124" t="s">
        <v>14</v>
      </c>
      <c r="G609" s="124" t="s">
        <v>15</v>
      </c>
    </row>
    <row r="610" ht="12.75" customHeight="1">
      <c r="A610" s="52">
        <v>102.0</v>
      </c>
      <c r="B610" s="125" t="s">
        <v>168</v>
      </c>
      <c r="C610" s="126" t="b">
        <f>VLOOKUP(A610,Ajakava!A:F,5,FALSE)</f>
        <v>0</v>
      </c>
      <c r="D610" s="126"/>
      <c r="E610" s="126"/>
      <c r="F610" s="126"/>
      <c r="G610" s="126"/>
    </row>
    <row r="611" ht="12.75" customHeight="1">
      <c r="A611" s="52">
        <v>102.0</v>
      </c>
      <c r="B611" s="125" t="s">
        <v>169</v>
      </c>
      <c r="C611" s="126" t="b">
        <f>VLOOKUP(A610,Ajakava!A:F,6,FALSE)</f>
        <v>0</v>
      </c>
      <c r="D611" s="126"/>
      <c r="E611" s="126"/>
      <c r="F611" s="126"/>
      <c r="G611" s="126"/>
    </row>
    <row r="612" ht="12.75" customHeight="1">
      <c r="A612" s="52">
        <v>102.0</v>
      </c>
    </row>
    <row r="613" ht="12.75" customHeight="1">
      <c r="A613" s="52">
        <v>103.0</v>
      </c>
      <c r="B613" s="120" t="s">
        <v>165</v>
      </c>
      <c r="C613" s="121" t="str">
        <f>VLOOKUP(A613,Ajakava!A:F,4,FALSE)</f>
        <v>#N/A</v>
      </c>
      <c r="F613" s="120" t="s">
        <v>166</v>
      </c>
      <c r="G613" s="121"/>
    </row>
    <row r="614" ht="12.75" customHeight="1">
      <c r="A614" s="52">
        <v>103.0</v>
      </c>
      <c r="B614" s="52" t="str">
        <f>VLOOKUP(A614,Ajakava!A:F,1,FALSE)</f>
        <v>#N/A</v>
      </c>
      <c r="D614" s="122"/>
      <c r="E614" s="123"/>
      <c r="F614" s="122"/>
      <c r="G614" s="123"/>
    </row>
    <row r="615" ht="12.75" customHeight="1">
      <c r="A615" s="52">
        <v>103.0</v>
      </c>
      <c r="B615" s="123"/>
      <c r="C615" s="122" t="s">
        <v>167</v>
      </c>
      <c r="D615" s="124" t="s">
        <v>12</v>
      </c>
      <c r="E615" s="124" t="s">
        <v>13</v>
      </c>
      <c r="F615" s="124" t="s">
        <v>14</v>
      </c>
      <c r="G615" s="124" t="s">
        <v>15</v>
      </c>
    </row>
    <row r="616" ht="12.75" customHeight="1">
      <c r="A616" s="52">
        <v>103.0</v>
      </c>
      <c r="B616" s="125" t="s">
        <v>168</v>
      </c>
      <c r="C616" s="126" t="str">
        <f>VLOOKUP(A616,Ajakava!A:F,5,FALSE)</f>
        <v>#N/A</v>
      </c>
      <c r="D616" s="126"/>
      <c r="E616" s="126"/>
      <c r="F616" s="126"/>
      <c r="G616" s="126"/>
    </row>
    <row r="617" ht="12.75" customHeight="1">
      <c r="A617" s="52">
        <v>103.0</v>
      </c>
      <c r="B617" s="125" t="s">
        <v>169</v>
      </c>
      <c r="C617" s="126" t="str">
        <f>VLOOKUP(A616,Ajakava!A:F,6,FALSE)</f>
        <v>#N/A</v>
      </c>
      <c r="D617" s="126"/>
      <c r="E617" s="126"/>
      <c r="F617" s="126"/>
      <c r="G617" s="126"/>
    </row>
    <row r="618" ht="12.75" customHeight="1">
      <c r="A618" s="52">
        <v>103.0</v>
      </c>
    </row>
    <row r="619" ht="12.75" customHeight="1">
      <c r="A619" s="52">
        <v>104.0</v>
      </c>
      <c r="B619" s="120" t="s">
        <v>165</v>
      </c>
      <c r="C619" s="121" t="str">
        <f>VLOOKUP(A619,Ajakava!A:F,4,FALSE)</f>
        <v>#N/A</v>
      </c>
      <c r="F619" s="120" t="s">
        <v>166</v>
      </c>
      <c r="G619" s="121"/>
    </row>
    <row r="620" ht="12.75" customHeight="1">
      <c r="A620" s="52">
        <v>104.0</v>
      </c>
      <c r="B620" s="52" t="str">
        <f>VLOOKUP(A620,Ajakava!A:F,1,FALSE)</f>
        <v>#N/A</v>
      </c>
      <c r="D620" s="122"/>
      <c r="E620" s="123"/>
      <c r="F620" s="122"/>
      <c r="G620" s="123"/>
    </row>
    <row r="621" ht="12.75" customHeight="1">
      <c r="A621" s="52">
        <v>104.0</v>
      </c>
      <c r="B621" s="123"/>
      <c r="C621" s="122" t="s">
        <v>167</v>
      </c>
      <c r="D621" s="124" t="s">
        <v>12</v>
      </c>
      <c r="E621" s="124" t="s">
        <v>13</v>
      </c>
      <c r="F621" s="124" t="s">
        <v>14</v>
      </c>
      <c r="G621" s="124" t="s">
        <v>15</v>
      </c>
    </row>
    <row r="622" ht="12.75" customHeight="1">
      <c r="A622" s="52">
        <v>104.0</v>
      </c>
      <c r="B622" s="125" t="s">
        <v>168</v>
      </c>
      <c r="C622" s="126" t="str">
        <f>VLOOKUP(A622,Ajakava!A:F,5,FALSE)</f>
        <v>#N/A</v>
      </c>
      <c r="D622" s="126"/>
      <c r="E622" s="126"/>
      <c r="F622" s="126"/>
      <c r="G622" s="126"/>
    </row>
    <row r="623" ht="12.75" customHeight="1">
      <c r="A623" s="52">
        <v>104.0</v>
      </c>
      <c r="B623" s="125" t="s">
        <v>169</v>
      </c>
      <c r="C623" s="126" t="str">
        <f>VLOOKUP(A622,Ajakava!A:F,6,FALSE)</f>
        <v>#N/A</v>
      </c>
      <c r="D623" s="126"/>
      <c r="E623" s="126"/>
      <c r="F623" s="126"/>
      <c r="G623" s="126"/>
    </row>
    <row r="624" ht="12.75" customHeight="1">
      <c r="A624" s="52">
        <v>104.0</v>
      </c>
    </row>
    <row r="625" ht="12.75" customHeight="1">
      <c r="A625" s="52">
        <v>105.0</v>
      </c>
      <c r="B625" s="120" t="s">
        <v>165</v>
      </c>
      <c r="C625" s="121" t="str">
        <f>VLOOKUP(A625,Ajakava!A:F,4,FALSE)</f>
        <v>#N/A</v>
      </c>
      <c r="F625" s="120" t="s">
        <v>166</v>
      </c>
      <c r="G625" s="121"/>
    </row>
    <row r="626" ht="12.75" customHeight="1">
      <c r="A626" s="52">
        <v>105.0</v>
      </c>
      <c r="B626" s="52" t="str">
        <f>VLOOKUP(A626,Ajakava!A:F,1,FALSE)</f>
        <v>#N/A</v>
      </c>
      <c r="D626" s="122"/>
      <c r="E626" s="123"/>
      <c r="F626" s="122"/>
      <c r="G626" s="123"/>
    </row>
    <row r="627" ht="12.75" customHeight="1">
      <c r="A627" s="52">
        <v>105.0</v>
      </c>
      <c r="B627" s="123"/>
      <c r="C627" s="122" t="s">
        <v>167</v>
      </c>
      <c r="D627" s="124" t="s">
        <v>12</v>
      </c>
      <c r="E627" s="124" t="s">
        <v>13</v>
      </c>
      <c r="F627" s="124" t="s">
        <v>14</v>
      </c>
      <c r="G627" s="124" t="s">
        <v>15</v>
      </c>
    </row>
    <row r="628" ht="12.75" customHeight="1">
      <c r="A628" s="52">
        <v>105.0</v>
      </c>
      <c r="B628" s="125" t="s">
        <v>168</v>
      </c>
      <c r="C628" s="126" t="str">
        <f>VLOOKUP(A628,Ajakava!A:F,5,FALSE)</f>
        <v>#N/A</v>
      </c>
      <c r="D628" s="126"/>
      <c r="E628" s="126"/>
      <c r="F628" s="126"/>
      <c r="G628" s="126"/>
    </row>
    <row r="629" ht="12.75" customHeight="1">
      <c r="A629" s="52">
        <v>105.0</v>
      </c>
      <c r="B629" s="125" t="s">
        <v>169</v>
      </c>
      <c r="C629" s="126" t="str">
        <f>VLOOKUP(A628,Ajakava!A:F,6,FALSE)</f>
        <v>#N/A</v>
      </c>
      <c r="D629" s="126"/>
      <c r="E629" s="126"/>
      <c r="F629" s="126"/>
      <c r="G629" s="126"/>
    </row>
    <row r="630" ht="12.75" customHeight="1">
      <c r="A630" s="52">
        <v>105.0</v>
      </c>
    </row>
    <row r="631" ht="12.75" customHeight="1">
      <c r="A631" s="52">
        <v>106.0</v>
      </c>
      <c r="B631" s="120" t="s">
        <v>165</v>
      </c>
      <c r="C631" s="121" t="str">
        <f>VLOOKUP(A631,Ajakava!A:F,4,FALSE)</f>
        <v>#N/A</v>
      </c>
      <c r="F631" s="120" t="s">
        <v>166</v>
      </c>
      <c r="G631" s="121"/>
    </row>
    <row r="632" ht="12.75" customHeight="1">
      <c r="A632" s="52">
        <v>106.0</v>
      </c>
      <c r="B632" s="52" t="str">
        <f>VLOOKUP(A632,Ajakava!A:F,1,FALSE)</f>
        <v>#N/A</v>
      </c>
      <c r="D632" s="122"/>
      <c r="E632" s="123"/>
      <c r="F632" s="122"/>
      <c r="G632" s="123"/>
    </row>
    <row r="633" ht="12.75" customHeight="1">
      <c r="A633" s="52">
        <v>106.0</v>
      </c>
      <c r="B633" s="123"/>
      <c r="C633" s="122" t="s">
        <v>167</v>
      </c>
      <c r="D633" s="124" t="s">
        <v>12</v>
      </c>
      <c r="E633" s="124" t="s">
        <v>13</v>
      </c>
      <c r="F633" s="124" t="s">
        <v>14</v>
      </c>
      <c r="G633" s="124" t="s">
        <v>15</v>
      </c>
    </row>
    <row r="634" ht="12.75" customHeight="1">
      <c r="A634" s="52">
        <v>106.0</v>
      </c>
      <c r="B634" s="125" t="s">
        <v>168</v>
      </c>
      <c r="C634" s="126" t="str">
        <f>VLOOKUP(A634,Ajakava!A:F,5,FALSE)</f>
        <v>#N/A</v>
      </c>
      <c r="D634" s="126"/>
      <c r="E634" s="126"/>
      <c r="F634" s="126"/>
      <c r="G634" s="126"/>
    </row>
    <row r="635" ht="12.75" customHeight="1">
      <c r="A635" s="52">
        <v>106.0</v>
      </c>
      <c r="B635" s="125" t="s">
        <v>169</v>
      </c>
      <c r="C635" s="126" t="str">
        <f>VLOOKUP(A634,Ajakava!A:F,6,FALSE)</f>
        <v>#N/A</v>
      </c>
      <c r="D635" s="126"/>
      <c r="E635" s="126"/>
      <c r="F635" s="126"/>
      <c r="G635" s="126"/>
    </row>
    <row r="636" ht="12.75" customHeight="1">
      <c r="A636" s="52">
        <v>106.0</v>
      </c>
    </row>
    <row r="637" ht="12.75" customHeight="1">
      <c r="A637" s="52">
        <v>107.0</v>
      </c>
      <c r="B637" s="120" t="s">
        <v>165</v>
      </c>
      <c r="C637" s="121" t="str">
        <f>VLOOKUP(A637,Ajakava!A:F,4,FALSE)</f>
        <v>#N/A</v>
      </c>
      <c r="F637" s="120" t="s">
        <v>166</v>
      </c>
      <c r="G637" s="121"/>
    </row>
    <row r="638" ht="12.75" customHeight="1">
      <c r="A638" s="52">
        <v>107.0</v>
      </c>
      <c r="B638" s="52" t="str">
        <f>VLOOKUP(A638,Ajakava!A:F,1,FALSE)</f>
        <v>#N/A</v>
      </c>
      <c r="D638" s="122"/>
      <c r="E638" s="123"/>
      <c r="F638" s="122"/>
      <c r="G638" s="123"/>
    </row>
    <row r="639" ht="12.75" customHeight="1">
      <c r="A639" s="52">
        <v>107.0</v>
      </c>
      <c r="B639" s="123"/>
      <c r="C639" s="122" t="s">
        <v>167</v>
      </c>
      <c r="D639" s="124" t="s">
        <v>12</v>
      </c>
      <c r="E639" s="124" t="s">
        <v>13</v>
      </c>
      <c r="F639" s="124" t="s">
        <v>14</v>
      </c>
      <c r="G639" s="124" t="s">
        <v>15</v>
      </c>
    </row>
    <row r="640" ht="12.75" customHeight="1">
      <c r="A640" s="52">
        <v>107.0</v>
      </c>
      <c r="B640" s="125" t="s">
        <v>168</v>
      </c>
      <c r="C640" s="126" t="str">
        <f>VLOOKUP(A640,Ajakava!A:F,5,FALSE)</f>
        <v>#N/A</v>
      </c>
      <c r="D640" s="126"/>
      <c r="E640" s="126"/>
      <c r="F640" s="126"/>
      <c r="G640" s="126"/>
    </row>
    <row r="641" ht="12.75" customHeight="1">
      <c r="A641" s="52">
        <v>107.0</v>
      </c>
      <c r="B641" s="125" t="s">
        <v>169</v>
      </c>
      <c r="C641" s="126" t="str">
        <f>VLOOKUP(A640,Ajakava!A:F,6,FALSE)</f>
        <v>#N/A</v>
      </c>
      <c r="D641" s="126"/>
      <c r="E641" s="126"/>
      <c r="F641" s="126"/>
      <c r="G641" s="126"/>
    </row>
    <row r="642" ht="12.75" customHeight="1">
      <c r="A642" s="52">
        <v>107.0</v>
      </c>
    </row>
    <row r="643" ht="12.75" customHeight="1">
      <c r="A643" s="52">
        <v>108.0</v>
      </c>
      <c r="B643" s="120" t="s">
        <v>165</v>
      </c>
      <c r="C643" s="121" t="str">
        <f>VLOOKUP(A643,Ajakava!A:F,4,FALSE)</f>
        <v>#N/A</v>
      </c>
      <c r="F643" s="120" t="s">
        <v>166</v>
      </c>
      <c r="G643" s="121"/>
    </row>
    <row r="644" ht="12.75" customHeight="1">
      <c r="A644" s="52">
        <v>108.0</v>
      </c>
      <c r="B644" s="52" t="str">
        <f>VLOOKUP(A644,Ajakava!A:F,1,FALSE)</f>
        <v>#N/A</v>
      </c>
      <c r="D644" s="122"/>
      <c r="E644" s="123"/>
      <c r="F644" s="122"/>
      <c r="G644" s="123"/>
    </row>
    <row r="645" ht="12.75" customHeight="1">
      <c r="A645" s="52">
        <v>108.0</v>
      </c>
      <c r="B645" s="123"/>
      <c r="C645" s="122" t="s">
        <v>167</v>
      </c>
      <c r="D645" s="124" t="s">
        <v>12</v>
      </c>
      <c r="E645" s="124" t="s">
        <v>13</v>
      </c>
      <c r="F645" s="124" t="s">
        <v>14</v>
      </c>
      <c r="G645" s="124" t="s">
        <v>15</v>
      </c>
    </row>
    <row r="646" ht="12.75" customHeight="1">
      <c r="A646" s="52">
        <v>108.0</v>
      </c>
      <c r="B646" s="125" t="s">
        <v>168</v>
      </c>
      <c r="C646" s="126" t="str">
        <f>VLOOKUP(A646,Ajakava!A:F,5,FALSE)</f>
        <v>#N/A</v>
      </c>
      <c r="D646" s="126"/>
      <c r="E646" s="126"/>
      <c r="F646" s="126"/>
      <c r="G646" s="126"/>
    </row>
    <row r="647" ht="12.75" customHeight="1">
      <c r="A647" s="52">
        <v>108.0</v>
      </c>
      <c r="B647" s="125" t="s">
        <v>169</v>
      </c>
      <c r="C647" s="126" t="str">
        <f>VLOOKUP(A646,Ajakava!A:F,6,FALSE)</f>
        <v>#N/A</v>
      </c>
      <c r="D647" s="126"/>
      <c r="E647" s="126"/>
      <c r="F647" s="126"/>
      <c r="G647" s="126"/>
    </row>
    <row r="648" ht="12.75" customHeight="1">
      <c r="A648" s="52">
        <v>108.0</v>
      </c>
    </row>
    <row r="649" ht="12.75" customHeight="1">
      <c r="A649" s="52">
        <v>109.0</v>
      </c>
      <c r="B649" s="120" t="s">
        <v>165</v>
      </c>
      <c r="C649" s="121" t="str">
        <f>VLOOKUP(A649,Ajakava!A:F,4,FALSE)</f>
        <v>#N/A</v>
      </c>
      <c r="F649" s="120" t="s">
        <v>166</v>
      </c>
      <c r="G649" s="121"/>
    </row>
    <row r="650" ht="12.75" customHeight="1">
      <c r="A650" s="52">
        <v>109.0</v>
      </c>
      <c r="B650" s="52" t="str">
        <f>VLOOKUP(A650,Ajakava!A:F,1,FALSE)</f>
        <v>#N/A</v>
      </c>
      <c r="D650" s="122"/>
      <c r="E650" s="123"/>
      <c r="F650" s="122"/>
      <c r="G650" s="123"/>
    </row>
    <row r="651" ht="12.75" customHeight="1">
      <c r="A651" s="52">
        <v>109.0</v>
      </c>
      <c r="B651" s="123"/>
      <c r="C651" s="122" t="s">
        <v>167</v>
      </c>
      <c r="D651" s="124" t="s">
        <v>12</v>
      </c>
      <c r="E651" s="124" t="s">
        <v>13</v>
      </c>
      <c r="F651" s="124" t="s">
        <v>14</v>
      </c>
      <c r="G651" s="124" t="s">
        <v>15</v>
      </c>
    </row>
    <row r="652" ht="12.75" customHeight="1">
      <c r="A652" s="52">
        <v>109.0</v>
      </c>
      <c r="B652" s="125" t="s">
        <v>168</v>
      </c>
      <c r="C652" s="126" t="str">
        <f>VLOOKUP(A652,Ajakava!A:F,5,FALSE)</f>
        <v>#N/A</v>
      </c>
      <c r="D652" s="126"/>
      <c r="E652" s="126"/>
      <c r="F652" s="126"/>
      <c r="G652" s="126"/>
    </row>
    <row r="653" ht="12.75" customHeight="1">
      <c r="A653" s="52">
        <v>109.0</v>
      </c>
      <c r="B653" s="125" t="s">
        <v>169</v>
      </c>
      <c r="C653" s="126" t="str">
        <f>VLOOKUP(A652,Ajakava!A:F,6,FALSE)</f>
        <v>#N/A</v>
      </c>
      <c r="D653" s="126"/>
      <c r="E653" s="126"/>
      <c r="F653" s="126"/>
      <c r="G653" s="126"/>
    </row>
    <row r="654" ht="12.75" customHeight="1">
      <c r="A654" s="52">
        <v>109.0</v>
      </c>
    </row>
    <row r="655" ht="12.75" customHeight="1">
      <c r="A655" s="52">
        <v>110.0</v>
      </c>
      <c r="B655" s="120" t="s">
        <v>165</v>
      </c>
      <c r="C655" s="121" t="str">
        <f>VLOOKUP(A655,Ajakava!A:F,4,FALSE)</f>
        <v>#N/A</v>
      </c>
      <c r="F655" s="120" t="s">
        <v>166</v>
      </c>
      <c r="G655" s="121"/>
    </row>
    <row r="656" ht="12.75" customHeight="1">
      <c r="A656" s="52">
        <v>110.0</v>
      </c>
      <c r="B656" s="52" t="str">
        <f>VLOOKUP(A656,Ajakava!A:F,1,FALSE)</f>
        <v>#N/A</v>
      </c>
      <c r="D656" s="122"/>
      <c r="E656" s="123"/>
      <c r="F656" s="122"/>
      <c r="G656" s="123"/>
    </row>
    <row r="657" ht="12.75" customHeight="1">
      <c r="A657" s="52">
        <v>110.0</v>
      </c>
      <c r="B657" s="123"/>
      <c r="C657" s="122" t="s">
        <v>167</v>
      </c>
      <c r="D657" s="124" t="s">
        <v>12</v>
      </c>
      <c r="E657" s="124" t="s">
        <v>13</v>
      </c>
      <c r="F657" s="124" t="s">
        <v>14</v>
      </c>
      <c r="G657" s="124" t="s">
        <v>15</v>
      </c>
    </row>
    <row r="658" ht="12.75" customHeight="1">
      <c r="A658" s="52">
        <v>110.0</v>
      </c>
      <c r="B658" s="125" t="s">
        <v>168</v>
      </c>
      <c r="C658" s="126" t="str">
        <f>VLOOKUP(A658,Ajakava!A:F,5,FALSE)</f>
        <v>#N/A</v>
      </c>
      <c r="D658" s="126"/>
      <c r="E658" s="126"/>
      <c r="F658" s="126"/>
      <c r="G658" s="126"/>
    </row>
    <row r="659" ht="12.75" customHeight="1">
      <c r="A659" s="52">
        <v>110.0</v>
      </c>
      <c r="B659" s="125" t="s">
        <v>169</v>
      </c>
      <c r="C659" s="126" t="str">
        <f>VLOOKUP(A658,Ajakava!A:F,6,FALSE)</f>
        <v>#N/A</v>
      </c>
      <c r="D659" s="126"/>
      <c r="E659" s="126"/>
      <c r="F659" s="126"/>
      <c r="G659" s="126"/>
    </row>
    <row r="660" ht="12.75" customHeight="1">
      <c r="A660" s="52">
        <v>110.0</v>
      </c>
    </row>
    <row r="661" ht="12.75" customHeight="1">
      <c r="A661" s="52">
        <v>111.0</v>
      </c>
      <c r="B661" s="120" t="s">
        <v>165</v>
      </c>
      <c r="C661" s="121" t="str">
        <f>VLOOKUP(A661,Ajakava!A:F,4,FALSE)</f>
        <v>#N/A</v>
      </c>
      <c r="F661" s="120" t="s">
        <v>166</v>
      </c>
      <c r="G661" s="121"/>
    </row>
    <row r="662" ht="12.75" customHeight="1">
      <c r="A662" s="52">
        <v>111.0</v>
      </c>
      <c r="B662" s="52" t="str">
        <f>VLOOKUP(A662,Ajakava!A:F,1,FALSE)</f>
        <v>#N/A</v>
      </c>
      <c r="D662" s="122"/>
      <c r="E662" s="123"/>
      <c r="F662" s="122"/>
      <c r="G662" s="123"/>
    </row>
    <row r="663" ht="12.75" customHeight="1">
      <c r="A663" s="52">
        <v>111.0</v>
      </c>
      <c r="B663" s="123"/>
      <c r="C663" s="122" t="s">
        <v>167</v>
      </c>
      <c r="D663" s="124" t="s">
        <v>12</v>
      </c>
      <c r="E663" s="124" t="s">
        <v>13</v>
      </c>
      <c r="F663" s="124" t="s">
        <v>14</v>
      </c>
      <c r="G663" s="124" t="s">
        <v>15</v>
      </c>
    </row>
    <row r="664" ht="12.75" customHeight="1">
      <c r="A664" s="52">
        <v>111.0</v>
      </c>
      <c r="B664" s="125" t="s">
        <v>168</v>
      </c>
      <c r="C664" s="126" t="str">
        <f>VLOOKUP(A664,Ajakava!A:F,5,FALSE)</f>
        <v>#N/A</v>
      </c>
      <c r="D664" s="126"/>
      <c r="E664" s="126"/>
      <c r="F664" s="126"/>
      <c r="G664" s="126"/>
    </row>
    <row r="665" ht="12.75" customHeight="1">
      <c r="A665" s="52">
        <v>111.0</v>
      </c>
      <c r="B665" s="125" t="s">
        <v>169</v>
      </c>
      <c r="C665" s="126" t="str">
        <f>VLOOKUP(A664,Ajakava!A:F,6,FALSE)</f>
        <v>#N/A</v>
      </c>
      <c r="D665" s="126"/>
      <c r="E665" s="126"/>
      <c r="F665" s="126"/>
      <c r="G665" s="126"/>
    </row>
    <row r="666" ht="12.75" customHeight="1">
      <c r="A666" s="52">
        <v>111.0</v>
      </c>
    </row>
    <row r="667" ht="12.75" customHeight="1">
      <c r="A667" s="52">
        <v>112.0</v>
      </c>
      <c r="B667" s="120" t="s">
        <v>165</v>
      </c>
      <c r="C667" s="121" t="str">
        <f>VLOOKUP(A667,Ajakava!A:F,4,FALSE)</f>
        <v>#N/A</v>
      </c>
      <c r="F667" s="120" t="s">
        <v>166</v>
      </c>
      <c r="G667" s="121"/>
    </row>
    <row r="668" ht="12.75" customHeight="1">
      <c r="A668" s="52">
        <v>112.0</v>
      </c>
      <c r="B668" s="52" t="str">
        <f>VLOOKUP(A668,Ajakava!A:F,1,FALSE)</f>
        <v>#N/A</v>
      </c>
      <c r="D668" s="122"/>
      <c r="E668" s="123"/>
      <c r="F668" s="122"/>
      <c r="G668" s="123"/>
    </row>
    <row r="669" ht="12.75" customHeight="1">
      <c r="A669" s="52">
        <v>112.0</v>
      </c>
      <c r="B669" s="123"/>
      <c r="C669" s="122" t="s">
        <v>167</v>
      </c>
      <c r="D669" s="124" t="s">
        <v>12</v>
      </c>
      <c r="E669" s="124" t="s">
        <v>13</v>
      </c>
      <c r="F669" s="124" t="s">
        <v>14</v>
      </c>
      <c r="G669" s="124" t="s">
        <v>15</v>
      </c>
    </row>
    <row r="670" ht="12.75" customHeight="1">
      <c r="A670" s="52">
        <v>112.0</v>
      </c>
      <c r="B670" s="125" t="s">
        <v>168</v>
      </c>
      <c r="C670" s="126" t="str">
        <f>VLOOKUP(A670,Ajakava!A:F,5,FALSE)</f>
        <v>#N/A</v>
      </c>
      <c r="D670" s="126"/>
      <c r="E670" s="126"/>
      <c r="F670" s="126"/>
      <c r="G670" s="126"/>
    </row>
    <row r="671" ht="12.75" customHeight="1">
      <c r="A671" s="52">
        <v>112.0</v>
      </c>
      <c r="B671" s="125" t="s">
        <v>169</v>
      </c>
      <c r="C671" s="126" t="str">
        <f>VLOOKUP(A670,Ajakava!A:F,6,FALSE)</f>
        <v>#N/A</v>
      </c>
      <c r="D671" s="126"/>
      <c r="E671" s="126"/>
      <c r="F671" s="126"/>
      <c r="G671" s="126"/>
    </row>
    <row r="672" ht="12.75" customHeight="1">
      <c r="A672" s="52">
        <v>112.0</v>
      </c>
    </row>
    <row r="673" ht="12.75" customHeight="1">
      <c r="A673" s="52">
        <v>113.0</v>
      </c>
      <c r="B673" s="120" t="s">
        <v>165</v>
      </c>
      <c r="C673" s="121" t="str">
        <f>VLOOKUP(A673,Ajakava!A:F,4,FALSE)</f>
        <v>#N/A</v>
      </c>
      <c r="F673" s="120" t="s">
        <v>166</v>
      </c>
      <c r="G673" s="121"/>
    </row>
    <row r="674" ht="12.75" customHeight="1">
      <c r="A674" s="52">
        <v>113.0</v>
      </c>
      <c r="B674" s="52" t="str">
        <f>VLOOKUP(A674,Ajakava!A:F,1,FALSE)</f>
        <v>#N/A</v>
      </c>
      <c r="D674" s="122"/>
      <c r="E674" s="123"/>
      <c r="F674" s="122"/>
      <c r="G674" s="123"/>
    </row>
    <row r="675" ht="12.75" customHeight="1">
      <c r="A675" s="52">
        <v>113.0</v>
      </c>
      <c r="B675" s="123"/>
      <c r="C675" s="122" t="s">
        <v>167</v>
      </c>
      <c r="D675" s="124" t="s">
        <v>12</v>
      </c>
      <c r="E675" s="124" t="s">
        <v>13</v>
      </c>
      <c r="F675" s="124" t="s">
        <v>14</v>
      </c>
      <c r="G675" s="124" t="s">
        <v>15</v>
      </c>
    </row>
    <row r="676" ht="12.75" customHeight="1">
      <c r="A676" s="52">
        <v>113.0</v>
      </c>
      <c r="B676" s="125" t="s">
        <v>168</v>
      </c>
      <c r="C676" s="126" t="str">
        <f>VLOOKUP(A676,Ajakava!A:F,5,FALSE)</f>
        <v>#N/A</v>
      </c>
      <c r="D676" s="126"/>
      <c r="E676" s="126"/>
      <c r="F676" s="126"/>
      <c r="G676" s="126"/>
    </row>
    <row r="677" ht="12.75" customHeight="1">
      <c r="A677" s="52">
        <v>113.0</v>
      </c>
      <c r="B677" s="125" t="s">
        <v>169</v>
      </c>
      <c r="C677" s="126" t="str">
        <f>VLOOKUP(A676,Ajakava!A:F,6,FALSE)</f>
        <v>#N/A</v>
      </c>
      <c r="D677" s="126"/>
      <c r="E677" s="126"/>
      <c r="F677" s="126"/>
      <c r="G677" s="126"/>
    </row>
    <row r="678" ht="12.75" customHeight="1">
      <c r="A678" s="52">
        <v>113.0</v>
      </c>
    </row>
    <row r="679" ht="12.75" customHeight="1">
      <c r="A679" s="52">
        <v>114.0</v>
      </c>
      <c r="B679" s="120" t="s">
        <v>165</v>
      </c>
      <c r="C679" s="121" t="str">
        <f>VLOOKUP(A679,Ajakava!A:F,4,FALSE)</f>
        <v>#N/A</v>
      </c>
      <c r="F679" s="120" t="s">
        <v>166</v>
      </c>
      <c r="G679" s="121"/>
    </row>
    <row r="680" ht="12.75" customHeight="1">
      <c r="A680" s="52">
        <v>114.0</v>
      </c>
      <c r="B680" s="52" t="str">
        <f>VLOOKUP(A680,Ajakava!A:F,1,FALSE)</f>
        <v>#N/A</v>
      </c>
      <c r="D680" s="122"/>
      <c r="E680" s="123"/>
      <c r="F680" s="122"/>
      <c r="G680" s="123"/>
    </row>
    <row r="681" ht="12.75" customHeight="1">
      <c r="A681" s="52">
        <v>114.0</v>
      </c>
      <c r="B681" s="123"/>
      <c r="C681" s="122" t="s">
        <v>167</v>
      </c>
      <c r="D681" s="124" t="s">
        <v>12</v>
      </c>
      <c r="E681" s="124" t="s">
        <v>13</v>
      </c>
      <c r="F681" s="124" t="s">
        <v>14</v>
      </c>
      <c r="G681" s="124" t="s">
        <v>15</v>
      </c>
    </row>
    <row r="682" ht="12.75" customHeight="1">
      <c r="A682" s="52">
        <v>114.0</v>
      </c>
      <c r="B682" s="125" t="s">
        <v>168</v>
      </c>
      <c r="C682" s="126" t="str">
        <f>VLOOKUP(A682,Ajakava!A:F,5,FALSE)</f>
        <v>#N/A</v>
      </c>
      <c r="D682" s="126"/>
      <c r="E682" s="126"/>
      <c r="F682" s="126"/>
      <c r="G682" s="126"/>
    </row>
    <row r="683" ht="12.75" customHeight="1">
      <c r="A683" s="52">
        <v>114.0</v>
      </c>
      <c r="B683" s="125" t="s">
        <v>169</v>
      </c>
      <c r="C683" s="126" t="str">
        <f>VLOOKUP(A682,Ajakava!A:F,6,FALSE)</f>
        <v>#N/A</v>
      </c>
      <c r="D683" s="126"/>
      <c r="E683" s="126"/>
      <c r="F683" s="126"/>
      <c r="G683" s="126"/>
    </row>
    <row r="684" ht="12.75" customHeight="1">
      <c r="A684" s="52">
        <v>114.0</v>
      </c>
    </row>
    <row r="685" ht="12.75" customHeight="1">
      <c r="A685" s="52">
        <v>115.0</v>
      </c>
      <c r="B685" s="120" t="s">
        <v>165</v>
      </c>
      <c r="C685" s="121" t="str">
        <f>VLOOKUP(A685,Ajakava!A:F,4,FALSE)</f>
        <v>#N/A</v>
      </c>
      <c r="F685" s="120" t="s">
        <v>166</v>
      </c>
      <c r="G685" s="121"/>
    </row>
    <row r="686" ht="12.75" customHeight="1">
      <c r="A686" s="52">
        <v>115.0</v>
      </c>
      <c r="B686" s="52" t="str">
        <f>VLOOKUP(A686,Ajakava!A:F,1,FALSE)</f>
        <v>#N/A</v>
      </c>
      <c r="D686" s="122"/>
      <c r="E686" s="123"/>
      <c r="F686" s="122"/>
      <c r="G686" s="123"/>
    </row>
    <row r="687" ht="12.75" customHeight="1">
      <c r="A687" s="52">
        <v>115.0</v>
      </c>
      <c r="B687" s="123"/>
      <c r="C687" s="122" t="s">
        <v>167</v>
      </c>
      <c r="D687" s="124" t="s">
        <v>12</v>
      </c>
      <c r="E687" s="124" t="s">
        <v>13</v>
      </c>
      <c r="F687" s="124" t="s">
        <v>14</v>
      </c>
      <c r="G687" s="124" t="s">
        <v>15</v>
      </c>
    </row>
    <row r="688" ht="12.75" customHeight="1">
      <c r="A688" s="52">
        <v>115.0</v>
      </c>
      <c r="B688" s="125" t="s">
        <v>168</v>
      </c>
      <c r="C688" s="126" t="str">
        <f>VLOOKUP(A688,Ajakava!A:F,5,FALSE)</f>
        <v>#N/A</v>
      </c>
      <c r="D688" s="126"/>
      <c r="E688" s="126"/>
      <c r="F688" s="126"/>
      <c r="G688" s="126"/>
    </row>
    <row r="689" ht="12.75" customHeight="1">
      <c r="A689" s="52">
        <v>115.0</v>
      </c>
      <c r="B689" s="125" t="s">
        <v>169</v>
      </c>
      <c r="C689" s="126" t="str">
        <f>VLOOKUP(A688,Ajakava!A:F,6,FALSE)</f>
        <v>#N/A</v>
      </c>
      <c r="D689" s="126"/>
      <c r="E689" s="126"/>
      <c r="F689" s="126"/>
      <c r="G689" s="126"/>
    </row>
    <row r="690" ht="12.75" customHeight="1">
      <c r="A690" s="52">
        <v>115.0</v>
      </c>
    </row>
    <row r="691" ht="12.75" customHeight="1">
      <c r="A691" s="52">
        <v>116.0</v>
      </c>
      <c r="B691" s="120" t="s">
        <v>165</v>
      </c>
      <c r="C691" s="121" t="str">
        <f>VLOOKUP(A691,Ajakava!A:F,4,FALSE)</f>
        <v>#N/A</v>
      </c>
      <c r="F691" s="120" t="s">
        <v>166</v>
      </c>
      <c r="G691" s="121"/>
    </row>
    <row r="692" ht="12.75" customHeight="1">
      <c r="A692" s="52">
        <v>116.0</v>
      </c>
      <c r="B692" s="52" t="str">
        <f>VLOOKUP(A692,Ajakava!A:F,1,FALSE)</f>
        <v>#N/A</v>
      </c>
      <c r="D692" s="122"/>
      <c r="E692" s="123"/>
      <c r="F692" s="122"/>
      <c r="G692" s="123"/>
    </row>
    <row r="693" ht="12.75" customHeight="1">
      <c r="A693" s="52">
        <v>116.0</v>
      </c>
      <c r="B693" s="123"/>
      <c r="C693" s="122" t="s">
        <v>167</v>
      </c>
      <c r="D693" s="124" t="s">
        <v>12</v>
      </c>
      <c r="E693" s="124" t="s">
        <v>13</v>
      </c>
      <c r="F693" s="124" t="s">
        <v>14</v>
      </c>
      <c r="G693" s="124" t="s">
        <v>15</v>
      </c>
    </row>
    <row r="694" ht="12.75" customHeight="1">
      <c r="A694" s="52">
        <v>116.0</v>
      </c>
      <c r="B694" s="125" t="s">
        <v>168</v>
      </c>
      <c r="C694" s="126" t="str">
        <f>VLOOKUP(A694,Ajakava!A:F,5,FALSE)</f>
        <v>#N/A</v>
      </c>
      <c r="D694" s="126"/>
      <c r="E694" s="126"/>
      <c r="F694" s="126"/>
      <c r="G694" s="126"/>
    </row>
    <row r="695" ht="12.75" customHeight="1">
      <c r="A695" s="52">
        <v>116.0</v>
      </c>
      <c r="B695" s="125" t="s">
        <v>169</v>
      </c>
      <c r="C695" s="126" t="str">
        <f>VLOOKUP(A694,Ajakava!A:F,6,FALSE)</f>
        <v>#N/A</v>
      </c>
      <c r="D695" s="126"/>
      <c r="E695" s="126"/>
      <c r="F695" s="126"/>
      <c r="G695" s="126"/>
    </row>
    <row r="696" ht="12.75" customHeight="1">
      <c r="A696" s="52">
        <v>116.0</v>
      </c>
    </row>
    <row r="697" ht="12.75" customHeight="1">
      <c r="A697" s="52">
        <v>117.0</v>
      </c>
      <c r="B697" s="120" t="s">
        <v>165</v>
      </c>
      <c r="C697" s="121" t="str">
        <f>VLOOKUP(A697,Ajakava!A:F,4,FALSE)</f>
        <v>#N/A</v>
      </c>
      <c r="F697" s="120" t="s">
        <v>166</v>
      </c>
      <c r="G697" s="121"/>
    </row>
    <row r="698" ht="12.75" customHeight="1">
      <c r="A698" s="52">
        <v>117.0</v>
      </c>
      <c r="B698" s="52" t="str">
        <f>VLOOKUP(A698,Ajakava!A:F,1,FALSE)</f>
        <v>#N/A</v>
      </c>
      <c r="D698" s="122"/>
      <c r="E698" s="123"/>
      <c r="F698" s="122"/>
      <c r="G698" s="123"/>
    </row>
    <row r="699" ht="12.75" customHeight="1">
      <c r="A699" s="52">
        <v>117.0</v>
      </c>
      <c r="B699" s="123"/>
      <c r="C699" s="122" t="s">
        <v>167</v>
      </c>
      <c r="D699" s="124" t="s">
        <v>12</v>
      </c>
      <c r="E699" s="124" t="s">
        <v>13</v>
      </c>
      <c r="F699" s="124" t="s">
        <v>14</v>
      </c>
      <c r="G699" s="124" t="s">
        <v>15</v>
      </c>
    </row>
    <row r="700" ht="12.75" customHeight="1">
      <c r="A700" s="52">
        <v>117.0</v>
      </c>
      <c r="B700" s="125" t="s">
        <v>168</v>
      </c>
      <c r="C700" s="126" t="str">
        <f>VLOOKUP(A700,Ajakava!A:F,5,FALSE)</f>
        <v>#N/A</v>
      </c>
      <c r="D700" s="126"/>
      <c r="E700" s="126"/>
      <c r="F700" s="126"/>
      <c r="G700" s="126"/>
    </row>
    <row r="701" ht="12.75" customHeight="1">
      <c r="A701" s="52">
        <v>117.0</v>
      </c>
      <c r="B701" s="125" t="s">
        <v>169</v>
      </c>
      <c r="C701" s="126" t="str">
        <f>VLOOKUP(A700,Ajakava!A:F,6,FALSE)</f>
        <v>#N/A</v>
      </c>
      <c r="D701" s="126"/>
      <c r="E701" s="126"/>
      <c r="F701" s="126"/>
      <c r="G701" s="126"/>
    </row>
    <row r="702" ht="12.75" customHeight="1">
      <c r="A702" s="52">
        <v>117.0</v>
      </c>
    </row>
    <row r="703" ht="12.75" customHeight="1">
      <c r="A703" s="52">
        <v>118.0</v>
      </c>
      <c r="B703" s="120" t="s">
        <v>165</v>
      </c>
      <c r="C703" s="121" t="str">
        <f>VLOOKUP(A703,Ajakava!A:F,4,FALSE)</f>
        <v>#N/A</v>
      </c>
      <c r="F703" s="120" t="s">
        <v>166</v>
      </c>
      <c r="G703" s="121"/>
    </row>
    <row r="704" ht="12.75" customHeight="1">
      <c r="A704" s="52">
        <v>118.0</v>
      </c>
      <c r="B704" s="52" t="str">
        <f>VLOOKUP(A704,Ajakava!A:F,1,FALSE)</f>
        <v>#N/A</v>
      </c>
      <c r="D704" s="122"/>
      <c r="E704" s="123"/>
      <c r="F704" s="122"/>
      <c r="G704" s="123"/>
    </row>
    <row r="705" ht="12.75" customHeight="1">
      <c r="A705" s="52">
        <v>118.0</v>
      </c>
      <c r="B705" s="123"/>
      <c r="C705" s="122" t="s">
        <v>167</v>
      </c>
      <c r="D705" s="124" t="s">
        <v>12</v>
      </c>
      <c r="E705" s="124" t="s">
        <v>13</v>
      </c>
      <c r="F705" s="124" t="s">
        <v>14</v>
      </c>
      <c r="G705" s="124" t="s">
        <v>15</v>
      </c>
    </row>
    <row r="706" ht="12.75" customHeight="1">
      <c r="A706" s="52">
        <v>118.0</v>
      </c>
      <c r="B706" s="125" t="s">
        <v>168</v>
      </c>
      <c r="C706" s="126" t="str">
        <f>VLOOKUP(A706,Ajakava!A:F,5,FALSE)</f>
        <v>#N/A</v>
      </c>
      <c r="D706" s="126"/>
      <c r="E706" s="126"/>
      <c r="F706" s="126"/>
      <c r="G706" s="126"/>
    </row>
    <row r="707" ht="12.75" customHeight="1">
      <c r="A707" s="52">
        <v>118.0</v>
      </c>
      <c r="B707" s="125" t="s">
        <v>169</v>
      </c>
      <c r="C707" s="126" t="str">
        <f>VLOOKUP(A706,Ajakava!A:F,6,FALSE)</f>
        <v>#N/A</v>
      </c>
      <c r="D707" s="126"/>
      <c r="E707" s="126"/>
      <c r="F707" s="126"/>
      <c r="G707" s="126"/>
    </row>
    <row r="708" ht="12.75" customHeight="1">
      <c r="A708" s="52">
        <v>118.0</v>
      </c>
    </row>
    <row r="709" ht="12.75" customHeight="1">
      <c r="A709" s="52">
        <v>119.0</v>
      </c>
      <c r="B709" s="120" t="s">
        <v>165</v>
      </c>
      <c r="C709" s="121" t="str">
        <f>VLOOKUP(A709,Ajakava!A:F,4,FALSE)</f>
        <v>#N/A</v>
      </c>
      <c r="F709" s="120" t="s">
        <v>166</v>
      </c>
      <c r="G709" s="121"/>
    </row>
    <row r="710" ht="12.75" customHeight="1">
      <c r="A710" s="52">
        <v>119.0</v>
      </c>
      <c r="B710" s="52" t="str">
        <f>VLOOKUP(A710,Ajakava!A:F,1,FALSE)</f>
        <v>#N/A</v>
      </c>
      <c r="D710" s="122"/>
      <c r="E710" s="123"/>
      <c r="F710" s="122"/>
      <c r="G710" s="123"/>
    </row>
    <row r="711" ht="12.75" customHeight="1">
      <c r="A711" s="52">
        <v>119.0</v>
      </c>
      <c r="B711" s="123"/>
      <c r="C711" s="122" t="s">
        <v>167</v>
      </c>
      <c r="D711" s="124" t="s">
        <v>12</v>
      </c>
      <c r="E711" s="124" t="s">
        <v>13</v>
      </c>
      <c r="F711" s="124" t="s">
        <v>14</v>
      </c>
      <c r="G711" s="124" t="s">
        <v>15</v>
      </c>
    </row>
    <row r="712" ht="12.75" customHeight="1">
      <c r="A712" s="52">
        <v>119.0</v>
      </c>
      <c r="B712" s="125" t="s">
        <v>168</v>
      </c>
      <c r="C712" s="126" t="str">
        <f>VLOOKUP(A712,Ajakava!A:F,5,FALSE)</f>
        <v>#N/A</v>
      </c>
      <c r="D712" s="126"/>
      <c r="E712" s="126"/>
      <c r="F712" s="126"/>
      <c r="G712" s="126"/>
    </row>
    <row r="713" ht="12.75" customHeight="1">
      <c r="A713" s="52">
        <v>119.0</v>
      </c>
      <c r="B713" s="125" t="s">
        <v>169</v>
      </c>
      <c r="C713" s="126" t="str">
        <f>VLOOKUP(A712,Ajakava!A:F,6,FALSE)</f>
        <v>#N/A</v>
      </c>
      <c r="D713" s="126"/>
      <c r="E713" s="126"/>
      <c r="F713" s="126"/>
      <c r="G713" s="126"/>
    </row>
    <row r="714" ht="12.75" customHeight="1">
      <c r="A714" s="52">
        <v>119.0</v>
      </c>
    </row>
    <row r="715" ht="12.75" customHeight="1">
      <c r="A715" s="52">
        <v>120.0</v>
      </c>
      <c r="B715" s="120" t="s">
        <v>165</v>
      </c>
      <c r="C715" s="121" t="str">
        <f>VLOOKUP(A715,Ajakava!A:F,4,FALSE)</f>
        <v>#N/A</v>
      </c>
      <c r="F715" s="120" t="s">
        <v>166</v>
      </c>
      <c r="G715" s="121"/>
    </row>
    <row r="716" ht="12.75" customHeight="1">
      <c r="A716" s="52">
        <v>120.0</v>
      </c>
      <c r="B716" s="52" t="str">
        <f>VLOOKUP(A716,Ajakava!A:F,1,FALSE)</f>
        <v>#N/A</v>
      </c>
      <c r="D716" s="122"/>
      <c r="E716" s="123"/>
      <c r="F716" s="122"/>
      <c r="G716" s="123"/>
    </row>
    <row r="717" ht="12.75" customHeight="1">
      <c r="A717" s="52">
        <v>120.0</v>
      </c>
      <c r="B717" s="123"/>
      <c r="C717" s="122" t="s">
        <v>167</v>
      </c>
      <c r="D717" s="124" t="s">
        <v>12</v>
      </c>
      <c r="E717" s="124" t="s">
        <v>13</v>
      </c>
      <c r="F717" s="124" t="s">
        <v>14</v>
      </c>
      <c r="G717" s="124" t="s">
        <v>15</v>
      </c>
    </row>
    <row r="718" ht="12.75" customHeight="1">
      <c r="A718" s="52">
        <v>120.0</v>
      </c>
      <c r="B718" s="125" t="s">
        <v>168</v>
      </c>
      <c r="C718" s="126" t="str">
        <f>VLOOKUP(A718,Ajakava!A:F,5,FALSE)</f>
        <v>#N/A</v>
      </c>
      <c r="D718" s="126"/>
      <c r="E718" s="126"/>
      <c r="F718" s="126"/>
      <c r="G718" s="126"/>
    </row>
    <row r="719" ht="12.75" customHeight="1">
      <c r="A719" s="52">
        <v>120.0</v>
      </c>
      <c r="B719" s="125" t="s">
        <v>169</v>
      </c>
      <c r="C719" s="126" t="str">
        <f>VLOOKUP(A718,Ajakava!A:F,6,FALSE)</f>
        <v>#N/A</v>
      </c>
      <c r="D719" s="126"/>
      <c r="E719" s="126"/>
      <c r="F719" s="126"/>
      <c r="G719" s="126"/>
    </row>
    <row r="720" ht="12.75" customHeight="1">
      <c r="A720" s="52">
        <v>120.0</v>
      </c>
    </row>
    <row r="721" ht="12.75" customHeight="1">
      <c r="A721" s="52">
        <v>121.0</v>
      </c>
    </row>
    <row r="722" ht="12.75" customHeight="1">
      <c r="A722" s="52">
        <v>121.0</v>
      </c>
    </row>
    <row r="723" ht="12.75" customHeight="1">
      <c r="A723" s="52">
        <v>121.0</v>
      </c>
    </row>
    <row r="724" ht="12.75" customHeight="1">
      <c r="A724" s="52">
        <v>121.0</v>
      </c>
    </row>
    <row r="725" ht="12.75" customHeight="1">
      <c r="A725" s="52">
        <v>121.0</v>
      </c>
    </row>
    <row r="726" ht="12.75" customHeight="1">
      <c r="A726" s="52">
        <v>121.0</v>
      </c>
    </row>
    <row r="727" ht="12.75" customHeight="1">
      <c r="A727" s="52">
        <v>122.0</v>
      </c>
    </row>
    <row r="728" ht="12.75" customHeight="1">
      <c r="A728" s="52">
        <v>122.0</v>
      </c>
    </row>
    <row r="729" ht="12.75" customHeight="1">
      <c r="A729" s="52">
        <v>122.0</v>
      </c>
    </row>
    <row r="730" ht="12.75" customHeight="1">
      <c r="A730" s="52">
        <v>122.0</v>
      </c>
    </row>
    <row r="731" ht="12.75" customHeight="1">
      <c r="A731" s="52">
        <v>122.0</v>
      </c>
    </row>
    <row r="732" ht="12.75" customHeight="1">
      <c r="A732" s="52">
        <v>122.0</v>
      </c>
    </row>
    <row r="733" ht="12.75" customHeight="1">
      <c r="A733" s="52">
        <v>123.0</v>
      </c>
    </row>
    <row r="734" ht="12.75" customHeight="1">
      <c r="A734" s="52">
        <v>123.0</v>
      </c>
    </row>
    <row r="735" ht="12.75" customHeight="1">
      <c r="A735" s="52">
        <v>123.0</v>
      </c>
    </row>
    <row r="736" ht="12.75" customHeight="1">
      <c r="A736" s="52">
        <v>123.0</v>
      </c>
    </row>
    <row r="737" ht="12.75" customHeight="1">
      <c r="A737" s="52">
        <v>123.0</v>
      </c>
    </row>
    <row r="738" ht="12.75" customHeight="1">
      <c r="A738" s="52">
        <v>123.0</v>
      </c>
    </row>
    <row r="739" ht="12.75" customHeight="1">
      <c r="A739" s="52">
        <v>124.0</v>
      </c>
    </row>
    <row r="740" ht="12.75" customHeight="1">
      <c r="A740" s="52">
        <v>124.0</v>
      </c>
    </row>
    <row r="741" ht="12.75" customHeight="1">
      <c r="A741" s="52">
        <v>124.0</v>
      </c>
    </row>
    <row r="742" ht="12.75" customHeight="1">
      <c r="A742" s="52">
        <v>124.0</v>
      </c>
    </row>
    <row r="743" ht="12.75" customHeight="1">
      <c r="A743" s="52">
        <v>124.0</v>
      </c>
    </row>
    <row r="744" ht="12.75" customHeight="1">
      <c r="A744" s="52">
        <v>124.0</v>
      </c>
    </row>
    <row r="745" ht="12.75" customHeight="1">
      <c r="A745" s="52">
        <v>125.0</v>
      </c>
    </row>
    <row r="746" ht="12.75" customHeight="1">
      <c r="A746" s="52">
        <v>125.0</v>
      </c>
    </row>
    <row r="747" ht="12.75" customHeight="1">
      <c r="A747" s="52">
        <v>125.0</v>
      </c>
    </row>
    <row r="748" ht="12.75" customHeight="1">
      <c r="A748" s="52">
        <v>125.0</v>
      </c>
    </row>
    <row r="749" ht="12.75" customHeight="1">
      <c r="A749" s="52">
        <v>125.0</v>
      </c>
    </row>
    <row r="750" ht="12.75" customHeight="1">
      <c r="A750" s="52">
        <v>125.0</v>
      </c>
    </row>
    <row r="751" ht="12.75" customHeight="1">
      <c r="A751" s="52">
        <v>126.0</v>
      </c>
    </row>
    <row r="752" ht="12.75" customHeight="1">
      <c r="A752" s="52">
        <v>126.0</v>
      </c>
    </row>
    <row r="753" ht="12.75" customHeight="1">
      <c r="A753" s="52">
        <v>126.0</v>
      </c>
    </row>
    <row r="754" ht="12.75" customHeight="1">
      <c r="A754" s="52">
        <v>126.0</v>
      </c>
    </row>
    <row r="755" ht="12.75" customHeight="1">
      <c r="A755" s="52">
        <v>126.0</v>
      </c>
    </row>
    <row r="756" ht="12.75" customHeight="1">
      <c r="A756" s="52">
        <v>126.0</v>
      </c>
    </row>
    <row r="757" ht="12.75" customHeight="1">
      <c r="A757" s="52">
        <v>127.0</v>
      </c>
    </row>
    <row r="758" ht="12.75" customHeight="1">
      <c r="A758" s="52">
        <v>127.0</v>
      </c>
    </row>
    <row r="759" ht="12.75" customHeight="1">
      <c r="A759" s="52">
        <v>127.0</v>
      </c>
    </row>
    <row r="760" ht="12.75" customHeight="1">
      <c r="A760" s="52">
        <v>127.0</v>
      </c>
    </row>
    <row r="761" ht="12.75" customHeight="1">
      <c r="A761" s="52">
        <v>127.0</v>
      </c>
    </row>
    <row r="762" ht="12.75" customHeight="1">
      <c r="A762" s="52">
        <v>127.0</v>
      </c>
    </row>
    <row r="763" ht="12.75" customHeight="1">
      <c r="A763" s="52">
        <v>128.0</v>
      </c>
    </row>
    <row r="764" ht="12.75" customHeight="1">
      <c r="A764" s="52">
        <v>128.0</v>
      </c>
    </row>
    <row r="765" ht="12.75" customHeight="1">
      <c r="A765" s="52">
        <v>128.0</v>
      </c>
    </row>
    <row r="766" ht="12.75" customHeight="1">
      <c r="A766" s="52">
        <v>128.0</v>
      </c>
    </row>
    <row r="767" ht="12.75" customHeight="1">
      <c r="A767" s="52">
        <v>128.0</v>
      </c>
    </row>
    <row r="768" ht="12.75" customHeight="1">
      <c r="A768" s="52">
        <v>128.0</v>
      </c>
    </row>
    <row r="769" ht="12.75" customHeight="1">
      <c r="A769" s="52">
        <v>129.0</v>
      </c>
    </row>
    <row r="770" ht="12.75" customHeight="1">
      <c r="A770" s="52">
        <v>129.0</v>
      </c>
    </row>
    <row r="771" ht="12.75" customHeight="1">
      <c r="A771" s="52">
        <v>129.0</v>
      </c>
    </row>
    <row r="772" ht="12.75" customHeight="1">
      <c r="A772" s="52">
        <v>129.0</v>
      </c>
    </row>
    <row r="773" ht="12.75" customHeight="1">
      <c r="A773" s="52">
        <v>129.0</v>
      </c>
    </row>
    <row r="774" ht="12.75" customHeight="1">
      <c r="A774" s="52">
        <v>129.0</v>
      </c>
    </row>
    <row r="775" ht="12.75" customHeight="1">
      <c r="A775" s="52">
        <v>130.0</v>
      </c>
    </row>
    <row r="776" ht="12.75" customHeight="1">
      <c r="A776" s="52">
        <v>130.0</v>
      </c>
    </row>
    <row r="777" ht="12.75" customHeight="1">
      <c r="A777" s="52">
        <v>130.0</v>
      </c>
    </row>
    <row r="778" ht="12.75" customHeight="1">
      <c r="A778" s="52">
        <v>130.0</v>
      </c>
    </row>
    <row r="779" ht="12.75" customHeight="1">
      <c r="A779" s="52">
        <v>130.0</v>
      </c>
    </row>
    <row r="780" ht="12.75" customHeight="1">
      <c r="A780" s="52">
        <v>130.0</v>
      </c>
    </row>
    <row r="781" ht="12.75" customHeight="1">
      <c r="A781" s="52">
        <v>131.0</v>
      </c>
    </row>
    <row r="782" ht="12.75" customHeight="1">
      <c r="A782" s="52">
        <v>131.0</v>
      </c>
    </row>
    <row r="783" ht="12.75" customHeight="1">
      <c r="A783" s="52">
        <v>131.0</v>
      </c>
    </row>
    <row r="784" ht="12.75" customHeight="1">
      <c r="A784" s="52">
        <v>131.0</v>
      </c>
    </row>
    <row r="785" ht="12.75" customHeight="1">
      <c r="A785" s="52">
        <v>131.0</v>
      </c>
    </row>
    <row r="786" ht="12.75" customHeight="1">
      <c r="A786" s="52">
        <v>131.0</v>
      </c>
    </row>
    <row r="787" ht="12.75" customHeight="1">
      <c r="A787" s="52">
        <v>132.0</v>
      </c>
    </row>
    <row r="788" ht="12.75" customHeight="1">
      <c r="A788" s="52">
        <v>132.0</v>
      </c>
    </row>
    <row r="789" ht="12.75" customHeight="1">
      <c r="A789" s="52">
        <v>132.0</v>
      </c>
    </row>
    <row r="790" ht="12.75" customHeight="1">
      <c r="A790" s="52">
        <v>132.0</v>
      </c>
    </row>
    <row r="791" ht="12.75" customHeight="1">
      <c r="A791" s="52">
        <v>132.0</v>
      </c>
    </row>
    <row r="792" ht="12.75" customHeight="1">
      <c r="A792" s="52">
        <v>132.0</v>
      </c>
    </row>
    <row r="793" ht="12.75" customHeight="1">
      <c r="A793" s="52">
        <v>133.0</v>
      </c>
    </row>
    <row r="794" ht="12.75" customHeight="1">
      <c r="A794" s="52">
        <v>133.0</v>
      </c>
    </row>
    <row r="795" ht="12.75" customHeight="1">
      <c r="A795" s="52">
        <v>133.0</v>
      </c>
    </row>
    <row r="796" ht="12.75" customHeight="1">
      <c r="A796" s="52">
        <v>133.0</v>
      </c>
    </row>
    <row r="797" ht="12.75" customHeight="1">
      <c r="A797" s="52">
        <v>133.0</v>
      </c>
    </row>
    <row r="798" ht="12.75" customHeight="1">
      <c r="A798" s="52">
        <v>133.0</v>
      </c>
    </row>
    <row r="799" ht="12.75" customHeight="1">
      <c r="A799" s="52">
        <v>134.0</v>
      </c>
    </row>
    <row r="800" ht="12.75" customHeight="1">
      <c r="A800" s="52">
        <v>134.0</v>
      </c>
    </row>
    <row r="801" ht="12.75" customHeight="1">
      <c r="A801" s="52">
        <v>134.0</v>
      </c>
    </row>
    <row r="802" ht="12.75" customHeight="1">
      <c r="A802" s="52">
        <v>134.0</v>
      </c>
    </row>
    <row r="803" ht="12.75" customHeight="1">
      <c r="A803" s="52">
        <v>134.0</v>
      </c>
    </row>
    <row r="804" ht="12.75" customHeight="1">
      <c r="A804" s="52">
        <v>134.0</v>
      </c>
    </row>
    <row r="805" ht="12.75" customHeight="1">
      <c r="A805" s="52">
        <v>135.0</v>
      </c>
    </row>
    <row r="806" ht="12.75" customHeight="1">
      <c r="A806" s="52">
        <v>135.0</v>
      </c>
    </row>
    <row r="807" ht="12.75" customHeight="1">
      <c r="A807" s="52">
        <v>135.0</v>
      </c>
    </row>
    <row r="808" ht="12.75" customHeight="1">
      <c r="A808" s="52">
        <v>135.0</v>
      </c>
    </row>
    <row r="809" ht="12.75" customHeight="1">
      <c r="A809" s="52">
        <v>135.0</v>
      </c>
    </row>
    <row r="810" ht="12.75" customHeight="1">
      <c r="A810" s="52">
        <v>135.0</v>
      </c>
    </row>
    <row r="811" ht="12.75" customHeight="1">
      <c r="A811" s="52">
        <v>136.0</v>
      </c>
    </row>
    <row r="812" ht="12.75" customHeight="1">
      <c r="A812" s="52">
        <v>136.0</v>
      </c>
    </row>
    <row r="813" ht="12.75" customHeight="1">
      <c r="A813" s="52">
        <v>136.0</v>
      </c>
    </row>
    <row r="814" ht="12.75" customHeight="1">
      <c r="A814" s="52">
        <v>136.0</v>
      </c>
    </row>
    <row r="815" ht="12.75" customHeight="1">
      <c r="A815" s="52">
        <v>136.0</v>
      </c>
    </row>
    <row r="816" ht="12.75" customHeight="1">
      <c r="A816" s="52">
        <v>136.0</v>
      </c>
    </row>
    <row r="817" ht="12.75" customHeight="1">
      <c r="A817" s="52">
        <v>137.0</v>
      </c>
    </row>
    <row r="818" ht="12.75" customHeight="1">
      <c r="A818" s="52">
        <v>137.0</v>
      </c>
    </row>
    <row r="819" ht="12.75" customHeight="1">
      <c r="A819" s="52">
        <v>137.0</v>
      </c>
    </row>
    <row r="820" ht="12.75" customHeight="1">
      <c r="A820" s="52">
        <v>137.0</v>
      </c>
    </row>
    <row r="821" ht="12.75" customHeight="1">
      <c r="A821" s="52">
        <v>137.0</v>
      </c>
    </row>
    <row r="822" ht="12.75" customHeight="1">
      <c r="A822" s="52">
        <v>137.0</v>
      </c>
    </row>
    <row r="823" ht="12.75" customHeight="1">
      <c r="A823" s="52">
        <v>138.0</v>
      </c>
    </row>
    <row r="824" ht="12.75" customHeight="1">
      <c r="A824" s="52">
        <v>138.0</v>
      </c>
    </row>
    <row r="825" ht="12.75" customHeight="1">
      <c r="A825" s="52">
        <v>138.0</v>
      </c>
    </row>
    <row r="826" ht="12.75" customHeight="1">
      <c r="A826" s="52">
        <v>138.0</v>
      </c>
    </row>
    <row r="827" ht="12.75" customHeight="1">
      <c r="A827" s="52">
        <v>138.0</v>
      </c>
    </row>
    <row r="828" ht="12.75" customHeight="1">
      <c r="A828" s="52">
        <v>138.0</v>
      </c>
    </row>
    <row r="829" ht="12.75" customHeight="1">
      <c r="A829" s="52">
        <v>139.0</v>
      </c>
    </row>
    <row r="830" ht="12.75" customHeight="1">
      <c r="A830" s="52">
        <v>139.0</v>
      </c>
    </row>
    <row r="831" ht="12.75" customHeight="1">
      <c r="A831" s="52">
        <v>139.0</v>
      </c>
    </row>
    <row r="832" ht="12.75" customHeight="1">
      <c r="A832" s="52">
        <v>139.0</v>
      </c>
    </row>
    <row r="833" ht="12.75" customHeight="1">
      <c r="A833" s="52">
        <v>139.0</v>
      </c>
    </row>
    <row r="834" ht="12.75" customHeight="1">
      <c r="A834" s="52">
        <v>139.0</v>
      </c>
    </row>
    <row r="835" ht="12.75" customHeight="1">
      <c r="A835" s="52">
        <v>140.0</v>
      </c>
    </row>
    <row r="836" ht="12.75" customHeight="1">
      <c r="A836" s="52">
        <v>140.0</v>
      </c>
    </row>
    <row r="837" ht="12.75" customHeight="1">
      <c r="A837" s="52">
        <v>140.0</v>
      </c>
    </row>
    <row r="838" ht="12.75" customHeight="1">
      <c r="A838" s="52">
        <v>140.0</v>
      </c>
    </row>
    <row r="839" ht="12.75" customHeight="1">
      <c r="A839" s="52">
        <v>140.0</v>
      </c>
    </row>
    <row r="840" ht="12.75" customHeight="1">
      <c r="A840" s="52">
        <v>140.0</v>
      </c>
    </row>
    <row r="841" ht="12.75" customHeight="1">
      <c r="A841" s="52">
        <v>141.0</v>
      </c>
    </row>
    <row r="842" ht="12.75" customHeight="1">
      <c r="A842" s="52">
        <v>141.0</v>
      </c>
    </row>
    <row r="843" ht="12.75" customHeight="1">
      <c r="A843" s="52">
        <v>141.0</v>
      </c>
    </row>
    <row r="844" ht="12.75" customHeight="1">
      <c r="A844" s="52">
        <v>141.0</v>
      </c>
    </row>
    <row r="845" ht="12.75" customHeight="1">
      <c r="A845" s="52">
        <v>141.0</v>
      </c>
    </row>
    <row r="846" ht="12.75" customHeight="1">
      <c r="A846" s="52">
        <v>141.0</v>
      </c>
    </row>
    <row r="847" ht="12.75" customHeight="1">
      <c r="A847" s="52">
        <v>142.0</v>
      </c>
    </row>
    <row r="848" ht="12.75" customHeight="1">
      <c r="A848" s="52">
        <v>142.0</v>
      </c>
    </row>
    <row r="849" ht="12.75" customHeight="1">
      <c r="A849" s="52">
        <v>142.0</v>
      </c>
    </row>
    <row r="850" ht="12.75" customHeight="1">
      <c r="A850" s="52">
        <v>142.0</v>
      </c>
    </row>
    <row r="851" ht="12.75" customHeight="1">
      <c r="A851" s="52">
        <v>142.0</v>
      </c>
    </row>
    <row r="852" ht="12.75" customHeight="1">
      <c r="A852" s="52">
        <v>142.0</v>
      </c>
    </row>
    <row r="853" ht="12.75" customHeight="1">
      <c r="A853" s="52">
        <v>143.0</v>
      </c>
    </row>
    <row r="854" ht="12.75" customHeight="1">
      <c r="A854" s="52">
        <v>143.0</v>
      </c>
    </row>
    <row r="855" ht="12.75" customHeight="1">
      <c r="A855" s="52">
        <v>143.0</v>
      </c>
    </row>
    <row r="856" ht="12.75" customHeight="1">
      <c r="A856" s="52">
        <v>143.0</v>
      </c>
    </row>
    <row r="857" ht="12.75" customHeight="1">
      <c r="A857" s="52">
        <v>143.0</v>
      </c>
    </row>
    <row r="858" ht="12.75" customHeight="1">
      <c r="A858" s="52">
        <v>143.0</v>
      </c>
    </row>
    <row r="859" ht="12.75" customHeight="1">
      <c r="A859" s="52">
        <v>144.0</v>
      </c>
    </row>
    <row r="860" ht="12.75" customHeight="1">
      <c r="A860" s="52">
        <v>144.0</v>
      </c>
    </row>
    <row r="861" ht="12.75" customHeight="1">
      <c r="A861" s="52">
        <v>144.0</v>
      </c>
    </row>
    <row r="862" ht="12.75" customHeight="1">
      <c r="A862" s="52">
        <v>144.0</v>
      </c>
    </row>
    <row r="863" ht="12.75" customHeight="1">
      <c r="A863" s="52">
        <v>144.0</v>
      </c>
    </row>
    <row r="864" ht="12.75" customHeight="1">
      <c r="A864" s="52">
        <v>144.0</v>
      </c>
    </row>
    <row r="865" ht="12.75" customHeight="1">
      <c r="A865" s="52">
        <v>145.0</v>
      </c>
    </row>
    <row r="866" ht="12.75" customHeight="1">
      <c r="A866" s="52">
        <v>145.0</v>
      </c>
    </row>
    <row r="867" ht="12.75" customHeight="1">
      <c r="A867" s="52">
        <v>145.0</v>
      </c>
    </row>
    <row r="868" ht="12.75" customHeight="1">
      <c r="A868" s="52">
        <v>145.0</v>
      </c>
    </row>
    <row r="869" ht="12.75" customHeight="1">
      <c r="A869" s="52">
        <v>145.0</v>
      </c>
    </row>
    <row r="870" ht="12.75" customHeight="1">
      <c r="A870" s="52">
        <v>145.0</v>
      </c>
    </row>
    <row r="871" ht="12.75" customHeight="1">
      <c r="A871" s="52">
        <v>146.0</v>
      </c>
    </row>
    <row r="872" ht="12.75" customHeight="1">
      <c r="A872" s="52">
        <v>146.0</v>
      </c>
    </row>
    <row r="873" ht="12.75" customHeight="1">
      <c r="A873" s="52">
        <v>146.0</v>
      </c>
    </row>
    <row r="874" ht="12.75" customHeight="1">
      <c r="A874" s="52">
        <v>146.0</v>
      </c>
    </row>
    <row r="875" ht="12.75" customHeight="1">
      <c r="A875" s="52">
        <v>146.0</v>
      </c>
    </row>
    <row r="876" ht="12.75" customHeight="1">
      <c r="A876" s="52">
        <v>146.0</v>
      </c>
    </row>
    <row r="877" ht="12.75" customHeight="1">
      <c r="A877" s="52">
        <v>147.0</v>
      </c>
    </row>
    <row r="878" ht="12.75" customHeight="1">
      <c r="A878" s="52">
        <v>147.0</v>
      </c>
    </row>
    <row r="879" ht="12.75" customHeight="1">
      <c r="A879" s="52">
        <v>147.0</v>
      </c>
    </row>
    <row r="880" ht="12.75" customHeight="1">
      <c r="A880" s="52">
        <v>147.0</v>
      </c>
    </row>
    <row r="881" ht="12.75" customHeight="1">
      <c r="A881" s="52">
        <v>147.0</v>
      </c>
    </row>
    <row r="882" ht="12.75" customHeight="1">
      <c r="A882" s="52">
        <v>147.0</v>
      </c>
    </row>
    <row r="883" ht="12.75" customHeight="1">
      <c r="A883" s="52">
        <v>148.0</v>
      </c>
    </row>
    <row r="884" ht="12.75" customHeight="1">
      <c r="A884" s="52">
        <v>148.0</v>
      </c>
    </row>
    <row r="885" ht="12.75" customHeight="1">
      <c r="A885" s="52">
        <v>148.0</v>
      </c>
    </row>
    <row r="886" ht="12.75" customHeight="1">
      <c r="A886" s="52">
        <v>148.0</v>
      </c>
    </row>
    <row r="887" ht="12.75" customHeight="1">
      <c r="A887" s="52">
        <v>148.0</v>
      </c>
    </row>
    <row r="888" ht="12.75" customHeight="1">
      <c r="A888" s="52">
        <v>148.0</v>
      </c>
    </row>
    <row r="889" ht="12.75" customHeight="1">
      <c r="A889" s="52">
        <v>149.0</v>
      </c>
    </row>
    <row r="890" ht="12.75" customHeight="1">
      <c r="A890" s="52">
        <v>149.0</v>
      </c>
    </row>
    <row r="891" ht="12.75" customHeight="1">
      <c r="A891" s="52">
        <v>149.0</v>
      </c>
    </row>
    <row r="892" ht="12.75" customHeight="1">
      <c r="A892" s="52">
        <v>149.0</v>
      </c>
    </row>
    <row r="893" ht="12.75" customHeight="1">
      <c r="A893" s="52">
        <v>149.0</v>
      </c>
    </row>
    <row r="894" ht="12.75" customHeight="1">
      <c r="A894" s="52">
        <v>149.0</v>
      </c>
    </row>
    <row r="895" ht="12.75" customHeight="1">
      <c r="A895" s="52">
        <v>150.0</v>
      </c>
    </row>
    <row r="896" ht="12.75" customHeight="1">
      <c r="A896" s="52">
        <v>150.0</v>
      </c>
    </row>
    <row r="897" ht="12.75" customHeight="1">
      <c r="A897" s="52">
        <v>150.0</v>
      </c>
    </row>
    <row r="898" ht="12.75" customHeight="1">
      <c r="A898" s="52">
        <v>150.0</v>
      </c>
    </row>
    <row r="899" ht="12.75" customHeight="1">
      <c r="A899" s="52">
        <v>150.0</v>
      </c>
    </row>
    <row r="900" ht="12.75" customHeight="1">
      <c r="A900" s="52">
        <v>150.0</v>
      </c>
    </row>
    <row r="901" ht="12.75" customHeight="1">
      <c r="A901" s="52">
        <v>151.0</v>
      </c>
    </row>
    <row r="902" ht="12.75" customHeight="1">
      <c r="A902" s="52">
        <v>151.0</v>
      </c>
    </row>
    <row r="903" ht="12.75" customHeight="1">
      <c r="A903" s="52">
        <v>151.0</v>
      </c>
    </row>
    <row r="904" ht="12.75" customHeight="1">
      <c r="A904" s="52">
        <v>151.0</v>
      </c>
    </row>
    <row r="905" ht="12.75" customHeight="1">
      <c r="A905" s="52">
        <v>151.0</v>
      </c>
    </row>
    <row r="906" ht="12.75" customHeight="1">
      <c r="A906" s="52">
        <v>151.0</v>
      </c>
    </row>
    <row r="907" ht="12.75" customHeight="1">
      <c r="A907" s="52">
        <v>152.0</v>
      </c>
    </row>
    <row r="908" ht="12.75" customHeight="1">
      <c r="A908" s="52">
        <v>152.0</v>
      </c>
    </row>
    <row r="909" ht="12.75" customHeight="1">
      <c r="A909" s="52">
        <v>152.0</v>
      </c>
    </row>
    <row r="910" ht="12.75" customHeight="1">
      <c r="A910" s="52">
        <v>152.0</v>
      </c>
    </row>
    <row r="911" ht="12.75" customHeight="1">
      <c r="A911" s="52">
        <v>152.0</v>
      </c>
    </row>
    <row r="912" ht="12.75" customHeight="1">
      <c r="A912" s="52">
        <v>152.0</v>
      </c>
    </row>
    <row r="913" ht="12.75" customHeight="1">
      <c r="A913" s="52">
        <v>153.0</v>
      </c>
    </row>
    <row r="914" ht="12.75" customHeight="1">
      <c r="A914" s="52">
        <v>153.0</v>
      </c>
    </row>
    <row r="915" ht="12.75" customHeight="1">
      <c r="A915" s="52">
        <v>153.0</v>
      </c>
    </row>
    <row r="916" ht="12.75" customHeight="1">
      <c r="A916" s="52">
        <v>153.0</v>
      </c>
    </row>
    <row r="917" ht="12.75" customHeight="1">
      <c r="A917" s="52">
        <v>153.0</v>
      </c>
    </row>
    <row r="918" ht="12.75" customHeight="1">
      <c r="A918" s="52">
        <v>153.0</v>
      </c>
    </row>
    <row r="919" ht="12.75" customHeight="1">
      <c r="A919" s="52">
        <v>154.0</v>
      </c>
    </row>
    <row r="920" ht="12.75" customHeight="1">
      <c r="A920" s="52">
        <v>154.0</v>
      </c>
    </row>
    <row r="921" ht="12.75" customHeight="1">
      <c r="A921" s="52">
        <v>154.0</v>
      </c>
    </row>
    <row r="922" ht="12.75" customHeight="1">
      <c r="A922" s="52">
        <v>154.0</v>
      </c>
    </row>
    <row r="923" ht="12.75" customHeight="1">
      <c r="A923" s="52">
        <v>154.0</v>
      </c>
    </row>
    <row r="924" ht="12.75" customHeight="1">
      <c r="A924" s="52">
        <v>154.0</v>
      </c>
    </row>
    <row r="925" ht="12.75" customHeight="1">
      <c r="A925" s="52">
        <v>155.0</v>
      </c>
    </row>
    <row r="926" ht="12.75" customHeight="1">
      <c r="A926" s="52">
        <v>155.0</v>
      </c>
    </row>
    <row r="927" ht="12.75" customHeight="1">
      <c r="A927" s="52">
        <v>155.0</v>
      </c>
    </row>
    <row r="928" ht="12.75" customHeight="1">
      <c r="A928" s="52">
        <v>155.0</v>
      </c>
    </row>
    <row r="929" ht="12.75" customHeight="1">
      <c r="A929" s="52">
        <v>155.0</v>
      </c>
    </row>
    <row r="930" ht="12.75" customHeight="1">
      <c r="A930" s="52">
        <v>155.0</v>
      </c>
    </row>
    <row r="931" ht="12.75" customHeight="1">
      <c r="A931" s="52">
        <v>156.0</v>
      </c>
    </row>
    <row r="932" ht="12.75" customHeight="1">
      <c r="A932" s="52">
        <v>156.0</v>
      </c>
    </row>
    <row r="933" ht="12.75" customHeight="1">
      <c r="A933" s="52">
        <v>156.0</v>
      </c>
    </row>
    <row r="934" ht="12.75" customHeight="1">
      <c r="A934" s="52">
        <v>156.0</v>
      </c>
    </row>
    <row r="935" ht="12.75" customHeight="1">
      <c r="A935" s="52">
        <v>156.0</v>
      </c>
    </row>
    <row r="936" ht="12.75" customHeight="1">
      <c r="A936" s="52">
        <v>156.0</v>
      </c>
    </row>
    <row r="937" ht="12.75" customHeight="1">
      <c r="A937" s="52">
        <v>157.0</v>
      </c>
    </row>
    <row r="938" ht="12.75" customHeight="1">
      <c r="A938" s="52">
        <v>157.0</v>
      </c>
    </row>
    <row r="939" ht="12.75" customHeight="1">
      <c r="A939" s="52">
        <v>157.0</v>
      </c>
    </row>
    <row r="940" ht="12.75" customHeight="1">
      <c r="A940" s="52">
        <v>157.0</v>
      </c>
    </row>
    <row r="941" ht="12.75" customHeight="1">
      <c r="A941" s="52">
        <v>157.0</v>
      </c>
    </row>
    <row r="942" ht="12.75" customHeight="1">
      <c r="A942" s="52">
        <v>157.0</v>
      </c>
    </row>
    <row r="943" ht="12.75" customHeight="1">
      <c r="A943" s="52">
        <v>158.0</v>
      </c>
    </row>
    <row r="944" ht="12.75" customHeight="1">
      <c r="A944" s="52">
        <v>158.0</v>
      </c>
    </row>
    <row r="945" ht="12.75" customHeight="1">
      <c r="A945" s="52">
        <v>158.0</v>
      </c>
    </row>
    <row r="946" ht="12.75" customHeight="1">
      <c r="A946" s="52">
        <v>158.0</v>
      </c>
    </row>
    <row r="947" ht="12.75" customHeight="1">
      <c r="A947" s="52">
        <v>158.0</v>
      </c>
    </row>
    <row r="948" ht="12.75" customHeight="1">
      <c r="A948" s="52">
        <v>158.0</v>
      </c>
    </row>
    <row r="949" ht="12.75" customHeight="1">
      <c r="A949" s="52">
        <v>159.0</v>
      </c>
    </row>
    <row r="950" ht="12.75" customHeight="1">
      <c r="A950" s="52">
        <v>159.0</v>
      </c>
    </row>
    <row r="951" ht="12.75" customHeight="1">
      <c r="A951" s="52">
        <v>159.0</v>
      </c>
    </row>
    <row r="952" ht="12.75" customHeight="1">
      <c r="A952" s="52">
        <v>159.0</v>
      </c>
    </row>
    <row r="953" ht="12.75" customHeight="1">
      <c r="A953" s="52">
        <v>159.0</v>
      </c>
    </row>
    <row r="954" ht="12.75" customHeight="1">
      <c r="A954" s="52">
        <v>159.0</v>
      </c>
    </row>
    <row r="955" ht="12.75" customHeight="1">
      <c r="A955" s="52">
        <v>160.0</v>
      </c>
    </row>
    <row r="956" ht="12.75" customHeight="1">
      <c r="A956" s="52">
        <v>160.0</v>
      </c>
    </row>
    <row r="957" ht="12.75" customHeight="1">
      <c r="A957" s="52">
        <v>160.0</v>
      </c>
    </row>
    <row r="958" ht="12.75" customHeight="1">
      <c r="A958" s="52">
        <v>160.0</v>
      </c>
    </row>
    <row r="959" ht="12.75" customHeight="1">
      <c r="A959" s="52">
        <v>160.0</v>
      </c>
    </row>
    <row r="960" ht="12.75" customHeight="1">
      <c r="A960" s="52">
        <v>160.0</v>
      </c>
    </row>
    <row r="961" ht="12.75" customHeight="1">
      <c r="A961" s="52">
        <v>161.0</v>
      </c>
    </row>
    <row r="962" ht="12.75" customHeight="1">
      <c r="A962" s="52">
        <v>161.0</v>
      </c>
    </row>
    <row r="963" ht="12.75" customHeight="1">
      <c r="A963" s="52">
        <v>161.0</v>
      </c>
    </row>
    <row r="964" ht="12.75" customHeight="1">
      <c r="A964" s="52">
        <v>161.0</v>
      </c>
    </row>
    <row r="965" ht="12.75" customHeight="1">
      <c r="A965" s="52">
        <v>161.0</v>
      </c>
    </row>
    <row r="966" ht="12.75" customHeight="1">
      <c r="A966" s="52">
        <v>161.0</v>
      </c>
    </row>
    <row r="967" ht="12.75" customHeight="1">
      <c r="A967" s="52">
        <v>162.0</v>
      </c>
    </row>
    <row r="968" ht="12.75" customHeight="1">
      <c r="A968" s="52">
        <v>162.0</v>
      </c>
    </row>
    <row r="969" ht="12.75" customHeight="1">
      <c r="A969" s="52">
        <v>162.0</v>
      </c>
    </row>
    <row r="970" ht="12.75" customHeight="1">
      <c r="A970" s="52">
        <v>162.0</v>
      </c>
    </row>
    <row r="971" ht="12.75" customHeight="1">
      <c r="A971" s="52">
        <v>162.0</v>
      </c>
    </row>
    <row r="972" ht="12.75" customHeight="1">
      <c r="A972" s="52">
        <v>162.0</v>
      </c>
    </row>
    <row r="973" ht="12.75" customHeight="1">
      <c r="A973" s="52">
        <v>163.0</v>
      </c>
    </row>
    <row r="974" ht="12.75" customHeight="1">
      <c r="A974" s="52">
        <v>163.0</v>
      </c>
    </row>
    <row r="975" ht="12.75" customHeight="1">
      <c r="A975" s="52">
        <v>163.0</v>
      </c>
    </row>
    <row r="976" ht="12.75" customHeight="1">
      <c r="A976" s="52">
        <v>163.0</v>
      </c>
    </row>
    <row r="977" ht="12.75" customHeight="1">
      <c r="A977" s="52">
        <v>163.0</v>
      </c>
    </row>
    <row r="978" ht="12.75" customHeight="1">
      <c r="A978" s="52">
        <v>163.0</v>
      </c>
    </row>
    <row r="979" ht="12.75" customHeight="1">
      <c r="A979" s="52">
        <v>164.0</v>
      </c>
    </row>
    <row r="980" ht="12.75" customHeight="1">
      <c r="A980" s="52">
        <v>164.0</v>
      </c>
    </row>
    <row r="981" ht="12.75" customHeight="1">
      <c r="A981" s="52">
        <v>164.0</v>
      </c>
    </row>
    <row r="982" ht="12.75" customHeight="1">
      <c r="A982" s="52">
        <v>164.0</v>
      </c>
    </row>
    <row r="983" ht="12.75" customHeight="1">
      <c r="A983" s="52">
        <v>164.0</v>
      </c>
    </row>
    <row r="984" ht="12.75" customHeight="1">
      <c r="A984" s="52">
        <v>164.0</v>
      </c>
    </row>
    <row r="985" ht="12.75" customHeight="1">
      <c r="A985" s="52">
        <v>165.0</v>
      </c>
    </row>
    <row r="986" ht="12.75" customHeight="1">
      <c r="A986" s="52">
        <v>165.0</v>
      </c>
    </row>
    <row r="987" ht="12.75" customHeight="1">
      <c r="A987" s="52">
        <v>165.0</v>
      </c>
    </row>
    <row r="988" ht="12.75" customHeight="1">
      <c r="A988" s="52">
        <v>165.0</v>
      </c>
    </row>
    <row r="989" ht="12.75" customHeight="1">
      <c r="A989" s="52">
        <v>165.0</v>
      </c>
    </row>
    <row r="990" ht="12.75" customHeight="1">
      <c r="A990" s="52">
        <v>165.0</v>
      </c>
    </row>
    <row r="991" ht="12.75" customHeight="1">
      <c r="A991" s="52">
        <v>166.0</v>
      </c>
    </row>
    <row r="992" ht="12.75" customHeight="1">
      <c r="A992" s="52">
        <v>166.0</v>
      </c>
    </row>
    <row r="993" ht="12.75" customHeight="1">
      <c r="A993" s="52">
        <v>166.0</v>
      </c>
    </row>
    <row r="994" ht="12.75" customHeight="1">
      <c r="A994" s="52">
        <v>166.0</v>
      </c>
    </row>
    <row r="995" ht="12.75" customHeight="1">
      <c r="A995" s="52">
        <v>166.0</v>
      </c>
    </row>
    <row r="996" ht="12.75" customHeight="1">
      <c r="A996" s="52">
        <v>166.0</v>
      </c>
    </row>
    <row r="997" ht="12.75" customHeight="1">
      <c r="A997" s="52">
        <v>167.0</v>
      </c>
    </row>
    <row r="998" ht="12.75" customHeight="1">
      <c r="A998" s="52">
        <v>167.0</v>
      </c>
    </row>
    <row r="999" ht="12.75" customHeight="1">
      <c r="A999" s="52">
        <v>167.0</v>
      </c>
    </row>
    <row r="1000" ht="12.75" customHeight="1">
      <c r="A1000" s="52">
        <v>167.0</v>
      </c>
    </row>
    <row r="1001" ht="12.75" customHeight="1">
      <c r="A1001" s="52">
        <v>167.0</v>
      </c>
    </row>
    <row r="1002" ht="12.75" customHeight="1">
      <c r="A1002" s="52">
        <v>167.0</v>
      </c>
    </row>
    <row r="1003" ht="12.75" customHeight="1">
      <c r="A1003" s="52">
        <v>168.0</v>
      </c>
    </row>
    <row r="1004" ht="12.75" customHeight="1">
      <c r="A1004" s="52">
        <v>168.0</v>
      </c>
    </row>
    <row r="1005" ht="12.75" customHeight="1">
      <c r="A1005" s="52">
        <v>168.0</v>
      </c>
    </row>
    <row r="1006" ht="12.75" customHeight="1">
      <c r="A1006" s="52">
        <v>168.0</v>
      </c>
    </row>
    <row r="1007" ht="12.75" customHeight="1">
      <c r="A1007" s="52">
        <v>168.0</v>
      </c>
    </row>
    <row r="1008" ht="12.75" customHeight="1">
      <c r="A1008" s="52">
        <v>168.0</v>
      </c>
    </row>
    <row r="1009" ht="12.75" customHeight="1">
      <c r="A1009" s="52">
        <v>169.0</v>
      </c>
    </row>
    <row r="1010" ht="12.75" customHeight="1">
      <c r="A1010" s="52">
        <v>169.0</v>
      </c>
    </row>
    <row r="1011" ht="12.75" customHeight="1">
      <c r="A1011" s="52">
        <v>169.0</v>
      </c>
    </row>
    <row r="1012" ht="12.75" customHeight="1">
      <c r="A1012" s="52">
        <v>169.0</v>
      </c>
    </row>
    <row r="1013" ht="12.75" customHeight="1">
      <c r="A1013" s="52">
        <v>169.0</v>
      </c>
    </row>
    <row r="1014" ht="12.75" customHeight="1">
      <c r="A1014" s="52">
        <v>169.0</v>
      </c>
    </row>
    <row r="1015" ht="12.75" customHeight="1">
      <c r="A1015" s="52">
        <v>170.0</v>
      </c>
    </row>
    <row r="1016" ht="12.75" customHeight="1">
      <c r="A1016" s="52">
        <v>170.0</v>
      </c>
    </row>
    <row r="1017" ht="12.75" customHeight="1">
      <c r="A1017" s="52">
        <v>170.0</v>
      </c>
    </row>
    <row r="1018" ht="12.75" customHeight="1">
      <c r="A1018" s="52">
        <v>170.0</v>
      </c>
    </row>
    <row r="1019" ht="12.75" customHeight="1">
      <c r="A1019" s="52">
        <v>170.0</v>
      </c>
    </row>
    <row r="1020" ht="12.75" customHeight="1">
      <c r="A1020" s="52">
        <v>170.0</v>
      </c>
    </row>
    <row r="1021" ht="12.75" customHeight="1">
      <c r="A1021" s="52">
        <v>171.0</v>
      </c>
    </row>
    <row r="1022" ht="12.75" customHeight="1">
      <c r="A1022" s="52">
        <v>171.0</v>
      </c>
    </row>
    <row r="1023" ht="12.75" customHeight="1">
      <c r="A1023" s="52">
        <v>171.0</v>
      </c>
    </row>
    <row r="1024" ht="12.75" customHeight="1">
      <c r="A1024" s="52">
        <v>171.0</v>
      </c>
    </row>
    <row r="1025" ht="12.75" customHeight="1">
      <c r="A1025" s="52">
        <v>171.0</v>
      </c>
    </row>
    <row r="1026" ht="12.75" customHeight="1">
      <c r="A1026" s="52">
        <v>171.0</v>
      </c>
    </row>
    <row r="1027" ht="12.75" customHeight="1">
      <c r="A1027" s="52">
        <v>172.0</v>
      </c>
    </row>
    <row r="1028" ht="12.75" customHeight="1">
      <c r="A1028" s="52">
        <v>172.0</v>
      </c>
    </row>
    <row r="1029" ht="12.75" customHeight="1">
      <c r="A1029" s="52">
        <v>172.0</v>
      </c>
    </row>
    <row r="1030" ht="12.75" customHeight="1">
      <c r="A1030" s="52">
        <v>172.0</v>
      </c>
    </row>
    <row r="1031" ht="12.75" customHeight="1">
      <c r="A1031" s="52">
        <v>172.0</v>
      </c>
    </row>
    <row r="1032" ht="12.75" customHeight="1">
      <c r="A1032" s="52">
        <v>172.0</v>
      </c>
    </row>
    <row r="1033" ht="12.75" customHeight="1">
      <c r="A1033" s="52">
        <v>173.0</v>
      </c>
    </row>
    <row r="1034" ht="12.75" customHeight="1">
      <c r="A1034" s="52">
        <v>173.0</v>
      </c>
    </row>
    <row r="1035" ht="12.75" customHeight="1">
      <c r="A1035" s="52">
        <v>173.0</v>
      </c>
    </row>
    <row r="1036" ht="12.75" customHeight="1">
      <c r="A1036" s="52">
        <v>173.0</v>
      </c>
    </row>
    <row r="1037" ht="12.75" customHeight="1">
      <c r="A1037" s="52">
        <v>173.0</v>
      </c>
    </row>
    <row r="1038" ht="12.75" customHeight="1">
      <c r="A1038" s="52">
        <v>173.0</v>
      </c>
    </row>
    <row r="1039" ht="12.75" customHeight="1">
      <c r="A1039" s="52">
        <v>174.0</v>
      </c>
    </row>
    <row r="1040" ht="12.75" customHeight="1">
      <c r="A1040" s="52">
        <v>174.0</v>
      </c>
    </row>
    <row r="1041" ht="12.75" customHeight="1">
      <c r="A1041" s="52">
        <v>174.0</v>
      </c>
    </row>
    <row r="1042" ht="12.75" customHeight="1">
      <c r="A1042" s="52">
        <v>174.0</v>
      </c>
    </row>
    <row r="1043" ht="12.75" customHeight="1">
      <c r="A1043" s="52">
        <v>174.0</v>
      </c>
    </row>
    <row r="1044" ht="12.75" customHeight="1">
      <c r="A1044" s="52">
        <v>174.0</v>
      </c>
    </row>
    <row r="1045" ht="12.75" customHeight="1">
      <c r="A1045" s="52">
        <v>175.0</v>
      </c>
    </row>
    <row r="1046" ht="12.75" customHeight="1">
      <c r="A1046" s="52">
        <v>175.0</v>
      </c>
    </row>
    <row r="1047" ht="12.75" customHeight="1">
      <c r="A1047" s="52">
        <v>175.0</v>
      </c>
    </row>
    <row r="1048" ht="12.75" customHeight="1">
      <c r="A1048" s="52">
        <v>175.0</v>
      </c>
    </row>
    <row r="1049" ht="12.75" customHeight="1">
      <c r="A1049" s="52">
        <v>175.0</v>
      </c>
    </row>
    <row r="1050" ht="12.75" customHeight="1">
      <c r="A1050" s="52">
        <v>175.0</v>
      </c>
    </row>
    <row r="1051" ht="12.75" customHeight="1">
      <c r="A1051" s="52">
        <v>176.0</v>
      </c>
    </row>
    <row r="1052" ht="12.75" customHeight="1">
      <c r="A1052" s="52">
        <v>176.0</v>
      </c>
    </row>
    <row r="1053" ht="12.75" customHeight="1">
      <c r="A1053" s="52">
        <v>176.0</v>
      </c>
    </row>
    <row r="1054" ht="12.75" customHeight="1">
      <c r="A1054" s="52">
        <v>176.0</v>
      </c>
    </row>
    <row r="1055" ht="12.75" customHeight="1">
      <c r="A1055" s="52">
        <v>176.0</v>
      </c>
    </row>
    <row r="1056" ht="12.75" customHeight="1">
      <c r="A1056" s="52">
        <v>176.0</v>
      </c>
    </row>
    <row r="1057" ht="12.75" customHeight="1">
      <c r="A1057" s="52">
        <v>177.0</v>
      </c>
    </row>
    <row r="1058" ht="12.75" customHeight="1">
      <c r="A1058" s="52">
        <v>177.0</v>
      </c>
    </row>
    <row r="1059" ht="12.75" customHeight="1">
      <c r="A1059" s="52">
        <v>177.0</v>
      </c>
    </row>
    <row r="1060" ht="12.75" customHeight="1">
      <c r="A1060" s="52">
        <v>177.0</v>
      </c>
    </row>
    <row r="1061" ht="12.75" customHeight="1">
      <c r="A1061" s="52">
        <v>177.0</v>
      </c>
    </row>
    <row r="1062" ht="12.75" customHeight="1">
      <c r="A1062" s="52">
        <v>177.0</v>
      </c>
    </row>
    <row r="1063" ht="12.75" customHeight="1">
      <c r="A1063" s="52">
        <v>178.0</v>
      </c>
    </row>
    <row r="1064" ht="12.75" customHeight="1">
      <c r="A1064" s="52">
        <v>178.0</v>
      </c>
    </row>
    <row r="1065" ht="12.75" customHeight="1">
      <c r="A1065" s="52">
        <v>178.0</v>
      </c>
    </row>
    <row r="1066" ht="12.75" customHeight="1">
      <c r="A1066" s="52">
        <v>178.0</v>
      </c>
    </row>
    <row r="1067" ht="12.75" customHeight="1">
      <c r="A1067" s="52">
        <v>178.0</v>
      </c>
    </row>
    <row r="1068" ht="12.75" customHeight="1">
      <c r="A1068" s="52">
        <v>178.0</v>
      </c>
    </row>
    <row r="1069" ht="12.75" customHeight="1">
      <c r="A1069" s="52">
        <v>179.0</v>
      </c>
    </row>
    <row r="1070" ht="12.75" customHeight="1">
      <c r="A1070" s="52">
        <v>179.0</v>
      </c>
    </row>
    <row r="1071" ht="12.75" customHeight="1">
      <c r="A1071" s="52">
        <v>179.0</v>
      </c>
    </row>
    <row r="1072" ht="12.75" customHeight="1">
      <c r="A1072" s="52">
        <v>179.0</v>
      </c>
    </row>
    <row r="1073" ht="12.75" customHeight="1">
      <c r="A1073" s="52">
        <v>179.0</v>
      </c>
    </row>
    <row r="1074" ht="12.75" customHeight="1">
      <c r="A1074" s="52">
        <v>179.0</v>
      </c>
    </row>
    <row r="1075" ht="12.75" customHeight="1">
      <c r="A1075" s="52">
        <v>180.0</v>
      </c>
    </row>
    <row r="1076" ht="12.75" customHeight="1">
      <c r="A1076" s="52">
        <v>180.0</v>
      </c>
    </row>
    <row r="1077" ht="12.75" customHeight="1">
      <c r="A1077" s="52">
        <v>180.0</v>
      </c>
    </row>
    <row r="1078" ht="12.75" customHeight="1">
      <c r="A1078" s="52">
        <v>180.0</v>
      </c>
    </row>
    <row r="1079" ht="12.75" customHeight="1">
      <c r="A1079" s="52">
        <v>180.0</v>
      </c>
    </row>
    <row r="1080" ht="12.75" customHeight="1">
      <c r="A1080" s="52">
        <v>180.0</v>
      </c>
    </row>
    <row r="1081" ht="12.75" customHeight="1">
      <c r="A1081" s="52">
        <v>181.0</v>
      </c>
    </row>
    <row r="1082" ht="12.75" customHeight="1">
      <c r="A1082" s="52">
        <v>181.0</v>
      </c>
    </row>
    <row r="1083" ht="12.75" customHeight="1">
      <c r="A1083" s="52">
        <v>181.0</v>
      </c>
    </row>
    <row r="1084" ht="12.75" customHeight="1">
      <c r="A1084" s="52">
        <v>181.0</v>
      </c>
    </row>
    <row r="1085" ht="12.75" customHeight="1">
      <c r="A1085" s="52">
        <v>181.0</v>
      </c>
    </row>
    <row r="1086" ht="12.75" customHeight="1">
      <c r="A1086" s="52">
        <v>181.0</v>
      </c>
    </row>
    <row r="1087" ht="12.75" customHeight="1">
      <c r="A1087" s="52">
        <v>182.0</v>
      </c>
    </row>
    <row r="1088" ht="12.75" customHeight="1">
      <c r="A1088" s="52">
        <v>182.0</v>
      </c>
    </row>
    <row r="1089" ht="12.75" customHeight="1">
      <c r="A1089" s="52">
        <v>182.0</v>
      </c>
    </row>
    <row r="1090" ht="12.75" customHeight="1">
      <c r="A1090" s="52">
        <v>182.0</v>
      </c>
    </row>
    <row r="1091" ht="12.75" customHeight="1">
      <c r="A1091" s="52">
        <v>182.0</v>
      </c>
    </row>
    <row r="1092" ht="12.75" customHeight="1">
      <c r="A1092" s="52">
        <v>182.0</v>
      </c>
    </row>
    <row r="1093" ht="12.75" customHeight="1">
      <c r="A1093" s="52">
        <v>183.0</v>
      </c>
    </row>
    <row r="1094" ht="12.75" customHeight="1">
      <c r="A1094" s="52">
        <v>183.0</v>
      </c>
    </row>
    <row r="1095" ht="12.75" customHeight="1">
      <c r="A1095" s="52">
        <v>183.0</v>
      </c>
    </row>
    <row r="1096" ht="12.75" customHeight="1">
      <c r="A1096" s="52">
        <v>183.0</v>
      </c>
    </row>
    <row r="1097" ht="12.75" customHeight="1">
      <c r="A1097" s="52">
        <v>183.0</v>
      </c>
    </row>
    <row r="1098" ht="12.75" customHeight="1">
      <c r="A1098" s="52">
        <v>183.0</v>
      </c>
    </row>
    <row r="1099" ht="12.75" customHeight="1">
      <c r="A1099" s="52">
        <v>184.0</v>
      </c>
    </row>
    <row r="1100" ht="12.75" customHeight="1">
      <c r="A1100" s="52">
        <v>184.0</v>
      </c>
    </row>
    <row r="1101" ht="12.75" customHeight="1">
      <c r="A1101" s="52">
        <v>184.0</v>
      </c>
    </row>
    <row r="1102" ht="12.75" customHeight="1">
      <c r="A1102" s="52">
        <v>184.0</v>
      </c>
    </row>
    <row r="1103" ht="12.75" customHeight="1">
      <c r="A1103" s="52">
        <v>184.0</v>
      </c>
    </row>
    <row r="1104" ht="12.75" customHeight="1">
      <c r="A1104" s="52">
        <v>184.0</v>
      </c>
    </row>
    <row r="1105" ht="12.75" customHeight="1">
      <c r="A1105" s="52">
        <v>185.0</v>
      </c>
    </row>
    <row r="1106" ht="12.75" customHeight="1">
      <c r="A1106" s="52">
        <v>185.0</v>
      </c>
    </row>
    <row r="1107" ht="12.75" customHeight="1">
      <c r="A1107" s="52">
        <v>185.0</v>
      </c>
    </row>
    <row r="1108" ht="12.75" customHeight="1">
      <c r="A1108" s="52">
        <v>185.0</v>
      </c>
    </row>
    <row r="1109" ht="12.75" customHeight="1">
      <c r="A1109" s="52">
        <v>185.0</v>
      </c>
    </row>
    <row r="1110" ht="12.75" customHeight="1">
      <c r="A1110" s="52">
        <v>185.0</v>
      </c>
    </row>
    <row r="1111" ht="12.75" customHeight="1">
      <c r="A1111" s="52">
        <v>186.0</v>
      </c>
    </row>
    <row r="1112" ht="12.75" customHeight="1">
      <c r="A1112" s="52">
        <v>186.0</v>
      </c>
    </row>
    <row r="1113" ht="12.75" customHeight="1">
      <c r="A1113" s="52">
        <v>186.0</v>
      </c>
    </row>
    <row r="1114" ht="12.75" customHeight="1">
      <c r="A1114" s="52">
        <v>186.0</v>
      </c>
    </row>
    <row r="1115" ht="12.75" customHeight="1">
      <c r="A1115" s="52">
        <v>186.0</v>
      </c>
    </row>
    <row r="1116" ht="12.75" customHeight="1">
      <c r="A1116" s="52">
        <v>186.0</v>
      </c>
    </row>
    <row r="1117" ht="12.75" customHeight="1">
      <c r="A1117" s="52">
        <v>187.0</v>
      </c>
    </row>
    <row r="1118" ht="12.75" customHeight="1">
      <c r="A1118" s="52">
        <v>187.0</v>
      </c>
    </row>
    <row r="1119" ht="12.75" customHeight="1">
      <c r="A1119" s="52">
        <v>187.0</v>
      </c>
    </row>
    <row r="1120" ht="12.75" customHeight="1">
      <c r="A1120" s="52">
        <v>187.0</v>
      </c>
    </row>
    <row r="1121" ht="12.75" customHeight="1">
      <c r="A1121" s="52">
        <v>187.0</v>
      </c>
    </row>
    <row r="1122" ht="12.75" customHeight="1">
      <c r="A1122" s="52">
        <v>187.0</v>
      </c>
    </row>
    <row r="1123" ht="12.75" customHeight="1">
      <c r="A1123" s="52">
        <v>188.0</v>
      </c>
    </row>
    <row r="1124" ht="12.75" customHeight="1">
      <c r="A1124" s="52">
        <v>188.0</v>
      </c>
    </row>
    <row r="1125" ht="12.75" customHeight="1">
      <c r="A1125" s="52">
        <v>188.0</v>
      </c>
    </row>
    <row r="1126" ht="12.75" customHeight="1">
      <c r="A1126" s="52">
        <v>188.0</v>
      </c>
    </row>
    <row r="1127" ht="12.75" customHeight="1">
      <c r="A1127" s="52">
        <v>188.0</v>
      </c>
    </row>
    <row r="1128" ht="12.75" customHeight="1">
      <c r="A1128" s="52">
        <v>188.0</v>
      </c>
    </row>
    <row r="1129" ht="12.75" customHeight="1">
      <c r="A1129" s="52">
        <v>189.0</v>
      </c>
    </row>
    <row r="1130" ht="12.75" customHeight="1">
      <c r="A1130" s="52">
        <v>189.0</v>
      </c>
    </row>
    <row r="1131" ht="12.75" customHeight="1">
      <c r="A1131" s="52">
        <v>189.0</v>
      </c>
    </row>
    <row r="1132" ht="12.75" customHeight="1">
      <c r="A1132" s="52">
        <v>189.0</v>
      </c>
    </row>
    <row r="1133" ht="12.75" customHeight="1">
      <c r="A1133" s="52">
        <v>189.0</v>
      </c>
    </row>
    <row r="1134" ht="12.75" customHeight="1">
      <c r="A1134" s="52">
        <v>189.0</v>
      </c>
    </row>
    <row r="1135" ht="12.75" customHeight="1">
      <c r="A1135" s="52">
        <v>190.0</v>
      </c>
    </row>
    <row r="1136" ht="12.75" customHeight="1">
      <c r="A1136" s="52">
        <v>190.0</v>
      </c>
    </row>
    <row r="1137" ht="12.75" customHeight="1">
      <c r="A1137" s="52">
        <v>190.0</v>
      </c>
    </row>
    <row r="1138" ht="12.75" customHeight="1">
      <c r="A1138" s="52">
        <v>190.0</v>
      </c>
    </row>
    <row r="1139" ht="12.75" customHeight="1">
      <c r="A1139" s="52">
        <v>190.0</v>
      </c>
    </row>
    <row r="1140" ht="12.75" customHeight="1">
      <c r="A1140" s="52">
        <v>190.0</v>
      </c>
    </row>
    <row r="1141" ht="12.75" customHeight="1">
      <c r="A1141" s="52">
        <v>191.0</v>
      </c>
    </row>
    <row r="1142" ht="12.75" customHeight="1">
      <c r="A1142" s="52">
        <v>191.0</v>
      </c>
    </row>
    <row r="1143" ht="12.75" customHeight="1">
      <c r="A1143" s="52">
        <v>191.0</v>
      </c>
    </row>
    <row r="1144" ht="12.75" customHeight="1">
      <c r="A1144" s="52">
        <v>191.0</v>
      </c>
    </row>
    <row r="1145" ht="12.75" customHeight="1">
      <c r="A1145" s="52">
        <v>191.0</v>
      </c>
    </row>
    <row r="1146" ht="12.75" customHeight="1">
      <c r="A1146" s="52">
        <v>191.0</v>
      </c>
    </row>
    <row r="1147" ht="12.75" customHeight="1">
      <c r="A1147" s="52">
        <v>192.0</v>
      </c>
    </row>
    <row r="1148" ht="12.75" customHeight="1">
      <c r="A1148" s="52">
        <v>192.0</v>
      </c>
    </row>
    <row r="1149" ht="12.75" customHeight="1">
      <c r="A1149" s="52">
        <v>192.0</v>
      </c>
    </row>
    <row r="1150" ht="12.75" customHeight="1">
      <c r="A1150" s="52">
        <v>192.0</v>
      </c>
    </row>
    <row r="1151" ht="12.75" customHeight="1">
      <c r="A1151" s="52">
        <v>192.0</v>
      </c>
    </row>
    <row r="1152" ht="12.75" customHeight="1">
      <c r="A1152" s="52">
        <v>192.0</v>
      </c>
    </row>
    <row r="1153" ht="12.75" customHeight="1">
      <c r="A1153" s="52">
        <v>193.0</v>
      </c>
    </row>
    <row r="1154" ht="12.75" customHeight="1">
      <c r="A1154" s="52">
        <v>193.0</v>
      </c>
    </row>
    <row r="1155" ht="12.75" customHeight="1">
      <c r="A1155" s="52">
        <v>193.0</v>
      </c>
    </row>
    <row r="1156" ht="12.75" customHeight="1">
      <c r="A1156" s="52">
        <v>193.0</v>
      </c>
    </row>
    <row r="1157" ht="12.75" customHeight="1">
      <c r="A1157" s="52">
        <v>193.0</v>
      </c>
    </row>
    <row r="1158" ht="12.75" customHeight="1">
      <c r="A1158" s="52">
        <v>193.0</v>
      </c>
    </row>
    <row r="1159" ht="12.75" customHeight="1">
      <c r="A1159" s="52">
        <v>194.0</v>
      </c>
    </row>
    <row r="1160" ht="12.75" customHeight="1">
      <c r="A1160" s="52">
        <v>194.0</v>
      </c>
    </row>
    <row r="1161" ht="12.75" customHeight="1">
      <c r="A1161" s="52">
        <v>194.0</v>
      </c>
    </row>
    <row r="1162" ht="12.75" customHeight="1">
      <c r="A1162" s="52">
        <v>194.0</v>
      </c>
    </row>
    <row r="1163" ht="12.75" customHeight="1">
      <c r="A1163" s="52">
        <v>194.0</v>
      </c>
    </row>
    <row r="1164" ht="12.75" customHeight="1">
      <c r="A1164" s="52">
        <v>194.0</v>
      </c>
    </row>
    <row r="1165" ht="12.75" customHeight="1">
      <c r="A1165" s="52">
        <v>195.0</v>
      </c>
    </row>
    <row r="1166" ht="12.75" customHeight="1">
      <c r="A1166" s="52">
        <v>195.0</v>
      </c>
    </row>
    <row r="1167" ht="12.75" customHeight="1">
      <c r="A1167" s="52">
        <v>195.0</v>
      </c>
    </row>
    <row r="1168" ht="12.75" customHeight="1">
      <c r="A1168" s="52">
        <v>195.0</v>
      </c>
    </row>
    <row r="1169" ht="12.75" customHeight="1">
      <c r="A1169" s="52">
        <v>195.0</v>
      </c>
    </row>
    <row r="1170" ht="12.75" customHeight="1">
      <c r="A1170" s="52">
        <v>195.0</v>
      </c>
    </row>
    <row r="1171" ht="12.75" customHeight="1">
      <c r="A1171" s="52">
        <v>196.0</v>
      </c>
    </row>
    <row r="1172" ht="12.75" customHeight="1">
      <c r="A1172" s="52">
        <v>196.0</v>
      </c>
    </row>
    <row r="1173" ht="12.75" customHeight="1">
      <c r="A1173" s="52">
        <v>196.0</v>
      </c>
    </row>
    <row r="1174" ht="12.75" customHeight="1">
      <c r="A1174" s="52">
        <v>196.0</v>
      </c>
    </row>
    <row r="1175" ht="12.75" customHeight="1">
      <c r="A1175" s="52">
        <v>196.0</v>
      </c>
    </row>
    <row r="1176" ht="12.75" customHeight="1">
      <c r="A1176" s="52">
        <v>196.0</v>
      </c>
    </row>
    <row r="1177" ht="12.75" customHeight="1">
      <c r="A1177" s="52">
        <v>197.0</v>
      </c>
    </row>
    <row r="1178" ht="12.75" customHeight="1">
      <c r="A1178" s="52">
        <v>197.0</v>
      </c>
    </row>
    <row r="1179" ht="12.75" customHeight="1">
      <c r="A1179" s="52">
        <v>197.0</v>
      </c>
    </row>
    <row r="1180" ht="12.75" customHeight="1">
      <c r="A1180" s="52">
        <v>197.0</v>
      </c>
    </row>
    <row r="1181" ht="12.75" customHeight="1">
      <c r="A1181" s="52">
        <v>197.0</v>
      </c>
    </row>
    <row r="1182" ht="12.75" customHeight="1">
      <c r="A1182" s="52">
        <v>197.0</v>
      </c>
    </row>
    <row r="1183" ht="12.75" customHeight="1">
      <c r="A1183" s="52">
        <v>198.0</v>
      </c>
    </row>
    <row r="1184" ht="12.75" customHeight="1">
      <c r="A1184" s="52">
        <v>198.0</v>
      </c>
    </row>
    <row r="1185" ht="12.75" customHeight="1">
      <c r="A1185" s="52">
        <v>198.0</v>
      </c>
    </row>
    <row r="1186" ht="12.75" customHeight="1">
      <c r="A1186" s="52">
        <v>198.0</v>
      </c>
    </row>
    <row r="1187" ht="12.75" customHeight="1">
      <c r="A1187" s="52">
        <v>198.0</v>
      </c>
    </row>
    <row r="1188" ht="12.75" customHeight="1">
      <c r="A1188" s="52">
        <v>198.0</v>
      </c>
    </row>
    <row r="1189" ht="12.75" customHeight="1">
      <c r="A1189" s="52">
        <v>199.0</v>
      </c>
    </row>
    <row r="1190" ht="12.75" customHeight="1">
      <c r="A1190" s="52">
        <v>199.0</v>
      </c>
    </row>
    <row r="1191" ht="12.75" customHeight="1">
      <c r="A1191" s="52">
        <v>199.0</v>
      </c>
    </row>
    <row r="1192" ht="12.75" customHeight="1">
      <c r="A1192" s="52">
        <v>199.0</v>
      </c>
    </row>
    <row r="1193" ht="12.75" customHeight="1">
      <c r="A1193" s="52">
        <v>199.0</v>
      </c>
    </row>
    <row r="1194" ht="12.75" customHeight="1">
      <c r="A1194" s="52">
        <v>199.0</v>
      </c>
    </row>
    <row r="1195" ht="12.75" customHeight="1">
      <c r="A1195" s="52">
        <v>200.0</v>
      </c>
    </row>
    <row r="1196" ht="12.75" customHeight="1">
      <c r="A1196" s="52">
        <v>200.0</v>
      </c>
    </row>
    <row r="1197" ht="12.75" customHeight="1">
      <c r="A1197" s="52">
        <v>200.0</v>
      </c>
    </row>
    <row r="1198" ht="12.75" customHeight="1">
      <c r="A1198" s="52">
        <v>200.0</v>
      </c>
    </row>
    <row r="1199" ht="12.75" customHeight="1">
      <c r="A1199" s="52">
        <v>200.0</v>
      </c>
    </row>
    <row r="1200" ht="12.75" customHeight="1">
      <c r="A1200" s="52">
        <v>200.0</v>
      </c>
    </row>
    <row r="1201" ht="12.75" customHeight="1">
      <c r="A1201" s="52">
        <v>201.0</v>
      </c>
    </row>
    <row r="1202" ht="12.75" customHeight="1">
      <c r="A1202" s="52">
        <v>201.0</v>
      </c>
    </row>
    <row r="1203" ht="12.75" customHeight="1">
      <c r="A1203" s="52">
        <v>201.0</v>
      </c>
    </row>
    <row r="1204" ht="12.75" customHeight="1">
      <c r="A1204" s="52">
        <v>201.0</v>
      </c>
    </row>
    <row r="1205" ht="12.75" customHeight="1">
      <c r="A1205" s="52">
        <v>201.0</v>
      </c>
    </row>
    <row r="1206" ht="12.75" customHeight="1">
      <c r="A1206" s="52">
        <v>201.0</v>
      </c>
    </row>
    <row r="1207" ht="12.75" customHeight="1">
      <c r="A1207" s="52">
        <v>202.0</v>
      </c>
    </row>
    <row r="1208" ht="12.75" customHeight="1">
      <c r="A1208" s="52">
        <v>202.0</v>
      </c>
    </row>
    <row r="1209" ht="12.75" customHeight="1">
      <c r="A1209" s="52">
        <v>202.0</v>
      </c>
    </row>
    <row r="1210" ht="12.75" customHeight="1">
      <c r="A1210" s="52">
        <v>202.0</v>
      </c>
    </row>
    <row r="1211" ht="12.75" customHeight="1">
      <c r="A1211" s="52">
        <v>202.0</v>
      </c>
    </row>
    <row r="1212" ht="12.75" customHeight="1">
      <c r="A1212" s="52">
        <v>202.0</v>
      </c>
    </row>
    <row r="1213" ht="12.75" customHeight="1">
      <c r="A1213" s="52">
        <v>203.0</v>
      </c>
    </row>
    <row r="1214" ht="12.75" customHeight="1">
      <c r="A1214" s="52">
        <v>203.0</v>
      </c>
    </row>
    <row r="1215" ht="12.75" customHeight="1">
      <c r="A1215" s="52">
        <v>203.0</v>
      </c>
    </row>
    <row r="1216" ht="12.75" customHeight="1">
      <c r="A1216" s="52">
        <v>203.0</v>
      </c>
    </row>
    <row r="1217" ht="12.75" customHeight="1">
      <c r="A1217" s="52">
        <v>203.0</v>
      </c>
    </row>
    <row r="1218" ht="12.75" customHeight="1">
      <c r="A1218" s="52">
        <v>203.0</v>
      </c>
    </row>
    <row r="1219" ht="12.75" customHeight="1">
      <c r="A1219" s="52">
        <v>204.0</v>
      </c>
    </row>
    <row r="1220" ht="12.75" customHeight="1">
      <c r="A1220" s="52">
        <v>204.0</v>
      </c>
    </row>
    <row r="1221" ht="12.75" customHeight="1">
      <c r="A1221" s="52">
        <v>204.0</v>
      </c>
    </row>
    <row r="1222" ht="12.75" customHeight="1">
      <c r="A1222" s="52">
        <v>204.0</v>
      </c>
    </row>
    <row r="1223" ht="12.75" customHeight="1">
      <c r="A1223" s="52">
        <v>204.0</v>
      </c>
    </row>
    <row r="1224" ht="12.75" customHeight="1">
      <c r="A1224" s="52">
        <v>204.0</v>
      </c>
    </row>
    <row r="1225" ht="12.75" customHeight="1">
      <c r="A1225" s="52">
        <v>205.0</v>
      </c>
    </row>
    <row r="1226" ht="12.75" customHeight="1">
      <c r="A1226" s="52">
        <v>205.0</v>
      </c>
    </row>
    <row r="1227" ht="12.75" customHeight="1">
      <c r="A1227" s="52">
        <v>205.0</v>
      </c>
    </row>
    <row r="1228" ht="12.75" customHeight="1">
      <c r="A1228" s="52">
        <v>205.0</v>
      </c>
    </row>
    <row r="1229" ht="12.75" customHeight="1">
      <c r="A1229" s="52">
        <v>205.0</v>
      </c>
    </row>
    <row r="1230" ht="12.75" customHeight="1">
      <c r="A1230" s="52">
        <v>205.0</v>
      </c>
    </row>
    <row r="1231" ht="12.75" customHeight="1">
      <c r="A1231" s="52">
        <v>206.0</v>
      </c>
    </row>
    <row r="1232" ht="12.75" customHeight="1">
      <c r="A1232" s="52">
        <v>206.0</v>
      </c>
    </row>
    <row r="1233" ht="12.75" customHeight="1">
      <c r="A1233" s="52">
        <v>206.0</v>
      </c>
    </row>
    <row r="1234" ht="12.75" customHeight="1">
      <c r="A1234" s="52">
        <v>206.0</v>
      </c>
    </row>
    <row r="1235" ht="12.75" customHeight="1">
      <c r="A1235" s="52">
        <v>206.0</v>
      </c>
    </row>
    <row r="1236" ht="12.75" customHeight="1">
      <c r="A1236" s="52">
        <v>206.0</v>
      </c>
    </row>
    <row r="1237" ht="12.75" customHeight="1">
      <c r="A1237" s="52">
        <v>207.0</v>
      </c>
    </row>
    <row r="1238" ht="12.75" customHeight="1">
      <c r="A1238" s="52">
        <v>207.0</v>
      </c>
    </row>
    <row r="1239" ht="12.75" customHeight="1">
      <c r="A1239" s="52">
        <v>207.0</v>
      </c>
    </row>
    <row r="1240" ht="12.75" customHeight="1">
      <c r="A1240" s="52">
        <v>207.0</v>
      </c>
    </row>
    <row r="1241" ht="12.75" customHeight="1">
      <c r="A1241" s="52">
        <v>207.0</v>
      </c>
    </row>
    <row r="1242" ht="12.75" customHeight="1">
      <c r="A1242" s="52">
        <v>207.0</v>
      </c>
    </row>
    <row r="1243" ht="12.75" customHeight="1">
      <c r="A1243" s="52">
        <v>208.0</v>
      </c>
    </row>
    <row r="1244" ht="12.75" customHeight="1">
      <c r="A1244" s="52">
        <v>208.0</v>
      </c>
    </row>
    <row r="1245" ht="12.75" customHeight="1">
      <c r="A1245" s="52">
        <v>208.0</v>
      </c>
    </row>
    <row r="1246" ht="12.75" customHeight="1">
      <c r="A1246" s="52">
        <v>208.0</v>
      </c>
    </row>
    <row r="1247" ht="12.75" customHeight="1">
      <c r="A1247" s="52">
        <v>208.0</v>
      </c>
    </row>
    <row r="1248" ht="12.75" customHeight="1">
      <c r="A1248" s="52">
        <v>208.0</v>
      </c>
    </row>
    <row r="1249" ht="12.75" customHeight="1">
      <c r="A1249" s="52">
        <v>209.0</v>
      </c>
    </row>
    <row r="1250" ht="12.75" customHeight="1">
      <c r="A1250" s="52">
        <v>209.0</v>
      </c>
    </row>
    <row r="1251" ht="12.75" customHeight="1">
      <c r="A1251" s="52">
        <v>209.0</v>
      </c>
    </row>
    <row r="1252" ht="12.75" customHeight="1">
      <c r="A1252" s="52">
        <v>209.0</v>
      </c>
    </row>
    <row r="1253" ht="12.75" customHeight="1">
      <c r="A1253" s="52">
        <v>209.0</v>
      </c>
    </row>
    <row r="1254" ht="12.75" customHeight="1">
      <c r="A1254" s="52">
        <v>209.0</v>
      </c>
    </row>
    <row r="1255" ht="12.75" customHeight="1">
      <c r="A1255" s="52">
        <v>210.0</v>
      </c>
    </row>
    <row r="1256" ht="12.75" customHeight="1">
      <c r="A1256" s="52">
        <v>210.0</v>
      </c>
    </row>
    <row r="1257" ht="12.75" customHeight="1">
      <c r="A1257" s="52">
        <v>210.0</v>
      </c>
    </row>
    <row r="1258" ht="12.75" customHeight="1">
      <c r="A1258" s="52">
        <v>210.0</v>
      </c>
    </row>
    <row r="1259" ht="12.75" customHeight="1">
      <c r="A1259" s="52">
        <v>210.0</v>
      </c>
    </row>
    <row r="1260" ht="12.75" customHeight="1">
      <c r="A1260" s="52">
        <v>210.0</v>
      </c>
    </row>
    <row r="1261" ht="12.75" customHeight="1">
      <c r="A1261" s="52">
        <v>211.0</v>
      </c>
    </row>
    <row r="1262" ht="12.75" customHeight="1">
      <c r="A1262" s="52">
        <v>211.0</v>
      </c>
    </row>
    <row r="1263" ht="12.75" customHeight="1">
      <c r="A1263" s="52">
        <v>211.0</v>
      </c>
    </row>
    <row r="1264" ht="12.75" customHeight="1">
      <c r="A1264" s="52">
        <v>211.0</v>
      </c>
    </row>
    <row r="1265" ht="12.75" customHeight="1">
      <c r="A1265" s="52">
        <v>211.0</v>
      </c>
    </row>
    <row r="1266" ht="12.75" customHeight="1">
      <c r="A1266" s="52">
        <v>211.0</v>
      </c>
    </row>
    <row r="1267" ht="12.75" customHeight="1">
      <c r="A1267" s="52">
        <v>212.0</v>
      </c>
    </row>
    <row r="1268" ht="12.75" customHeight="1">
      <c r="A1268" s="52">
        <v>212.0</v>
      </c>
    </row>
    <row r="1269" ht="12.75" customHeight="1">
      <c r="A1269" s="52">
        <v>212.0</v>
      </c>
    </row>
    <row r="1270" ht="12.75" customHeight="1">
      <c r="A1270" s="52">
        <v>212.0</v>
      </c>
    </row>
    <row r="1271" ht="12.75" customHeight="1">
      <c r="A1271" s="52">
        <v>212.0</v>
      </c>
    </row>
    <row r="1272" ht="12.75" customHeight="1">
      <c r="A1272" s="52">
        <v>212.0</v>
      </c>
    </row>
    <row r="1273" ht="12.75" customHeight="1">
      <c r="A1273" s="52">
        <v>213.0</v>
      </c>
    </row>
    <row r="1274" ht="12.75" customHeight="1">
      <c r="A1274" s="52">
        <v>213.0</v>
      </c>
    </row>
    <row r="1275" ht="12.75" customHeight="1">
      <c r="A1275" s="52">
        <v>213.0</v>
      </c>
    </row>
    <row r="1276" ht="12.75" customHeight="1">
      <c r="A1276" s="52">
        <v>213.0</v>
      </c>
    </row>
    <row r="1277" ht="12.75" customHeight="1">
      <c r="A1277" s="52">
        <v>213.0</v>
      </c>
    </row>
    <row r="1278" ht="12.75" customHeight="1">
      <c r="A1278" s="52">
        <v>213.0</v>
      </c>
    </row>
    <row r="1279" ht="12.75" customHeight="1">
      <c r="A1279" s="52">
        <v>214.0</v>
      </c>
    </row>
    <row r="1280" ht="12.75" customHeight="1">
      <c r="A1280" s="52">
        <v>214.0</v>
      </c>
    </row>
    <row r="1281" ht="12.75" customHeight="1">
      <c r="A1281" s="52">
        <v>214.0</v>
      </c>
    </row>
    <row r="1282" ht="12.75" customHeight="1">
      <c r="A1282" s="52">
        <v>214.0</v>
      </c>
    </row>
    <row r="1283" ht="12.75" customHeight="1">
      <c r="A1283" s="52">
        <v>214.0</v>
      </c>
    </row>
    <row r="1284" ht="12.75" customHeight="1">
      <c r="A1284" s="52">
        <v>214.0</v>
      </c>
    </row>
    <row r="1285" ht="12.75" customHeight="1">
      <c r="A1285" s="52">
        <v>215.0</v>
      </c>
    </row>
    <row r="1286" ht="12.75" customHeight="1">
      <c r="A1286" s="52">
        <v>215.0</v>
      </c>
    </row>
    <row r="1287" ht="12.75" customHeight="1">
      <c r="A1287" s="52">
        <v>215.0</v>
      </c>
    </row>
    <row r="1288" ht="12.75" customHeight="1">
      <c r="A1288" s="52">
        <v>215.0</v>
      </c>
    </row>
    <row r="1289" ht="12.75" customHeight="1">
      <c r="A1289" s="52">
        <v>215.0</v>
      </c>
    </row>
    <row r="1290" ht="12.75" customHeight="1">
      <c r="A1290" s="52">
        <v>215.0</v>
      </c>
    </row>
    <row r="1291" ht="12.75" customHeight="1">
      <c r="A1291" s="52">
        <v>216.0</v>
      </c>
    </row>
    <row r="1292" ht="12.75" customHeight="1">
      <c r="A1292" s="52">
        <v>216.0</v>
      </c>
    </row>
    <row r="1293" ht="12.75" customHeight="1">
      <c r="A1293" s="52">
        <v>216.0</v>
      </c>
    </row>
    <row r="1294" ht="12.75" customHeight="1">
      <c r="A1294" s="52">
        <v>216.0</v>
      </c>
    </row>
    <row r="1295" ht="12.75" customHeight="1">
      <c r="A1295" s="52">
        <v>216.0</v>
      </c>
    </row>
    <row r="1296" ht="12.75" customHeight="1">
      <c r="A1296" s="52">
        <v>216.0</v>
      </c>
    </row>
    <row r="1297" ht="12.75" customHeight="1">
      <c r="A1297" s="52">
        <v>217.0</v>
      </c>
    </row>
    <row r="1298" ht="12.75" customHeight="1">
      <c r="A1298" s="52">
        <v>217.0</v>
      </c>
    </row>
    <row r="1299" ht="12.75" customHeight="1">
      <c r="A1299" s="52">
        <v>217.0</v>
      </c>
    </row>
    <row r="1300" ht="12.75" customHeight="1">
      <c r="A1300" s="52">
        <v>217.0</v>
      </c>
    </row>
    <row r="1301" ht="12.75" customHeight="1">
      <c r="A1301" s="52">
        <v>217.0</v>
      </c>
    </row>
    <row r="1302" ht="12.75" customHeight="1">
      <c r="A1302" s="52">
        <v>217.0</v>
      </c>
    </row>
    <row r="1303" ht="12.75" customHeight="1">
      <c r="A1303" s="52">
        <v>218.0</v>
      </c>
    </row>
    <row r="1304" ht="12.75" customHeight="1">
      <c r="A1304" s="52">
        <v>218.0</v>
      </c>
    </row>
    <row r="1305" ht="12.75" customHeight="1">
      <c r="A1305" s="52">
        <v>218.0</v>
      </c>
    </row>
    <row r="1306" ht="12.75" customHeight="1">
      <c r="A1306" s="52">
        <v>218.0</v>
      </c>
    </row>
    <row r="1307" ht="12.75" customHeight="1">
      <c r="A1307" s="52">
        <v>218.0</v>
      </c>
    </row>
    <row r="1308" ht="12.75" customHeight="1">
      <c r="A1308" s="52">
        <v>218.0</v>
      </c>
    </row>
    <row r="1309" ht="12.75" customHeight="1">
      <c r="A1309" s="52">
        <v>219.0</v>
      </c>
    </row>
    <row r="1310" ht="12.75" customHeight="1">
      <c r="A1310" s="52">
        <v>219.0</v>
      </c>
    </row>
    <row r="1311" ht="12.75" customHeight="1">
      <c r="A1311" s="52">
        <v>219.0</v>
      </c>
    </row>
    <row r="1312" ht="12.75" customHeight="1">
      <c r="A1312" s="52">
        <v>219.0</v>
      </c>
    </row>
    <row r="1313" ht="12.75" customHeight="1">
      <c r="A1313" s="52">
        <v>219.0</v>
      </c>
    </row>
    <row r="1314" ht="12.75" customHeight="1">
      <c r="A1314" s="52">
        <v>219.0</v>
      </c>
    </row>
    <row r="1315" ht="12.75" customHeight="1">
      <c r="A1315" s="52">
        <v>220.0</v>
      </c>
    </row>
    <row r="1316" ht="12.75" customHeight="1">
      <c r="A1316" s="52">
        <v>220.0</v>
      </c>
    </row>
    <row r="1317" ht="12.75" customHeight="1">
      <c r="A1317" s="52">
        <v>220.0</v>
      </c>
    </row>
    <row r="1318" ht="12.75" customHeight="1">
      <c r="A1318" s="52">
        <v>220.0</v>
      </c>
    </row>
    <row r="1319" ht="12.75" customHeight="1">
      <c r="A1319" s="52">
        <v>220.0</v>
      </c>
    </row>
    <row r="1320" ht="12.75" customHeight="1">
      <c r="A1320" s="52">
        <v>220.0</v>
      </c>
    </row>
    <row r="1321" ht="12.75" customHeight="1">
      <c r="A1321" s="52">
        <v>221.0</v>
      </c>
    </row>
    <row r="1322" ht="12.75" customHeight="1">
      <c r="A1322" s="52">
        <v>221.0</v>
      </c>
    </row>
    <row r="1323" ht="12.75" customHeight="1">
      <c r="A1323" s="52">
        <v>221.0</v>
      </c>
    </row>
    <row r="1324" ht="12.75" customHeight="1">
      <c r="A1324" s="52">
        <v>221.0</v>
      </c>
    </row>
    <row r="1325" ht="12.75" customHeight="1">
      <c r="A1325" s="52">
        <v>221.0</v>
      </c>
    </row>
    <row r="1326" ht="12.75" customHeight="1">
      <c r="A1326" s="52">
        <v>221.0</v>
      </c>
    </row>
    <row r="1327" ht="12.75" customHeight="1">
      <c r="A1327" s="52">
        <v>222.0</v>
      </c>
    </row>
    <row r="1328" ht="12.75" customHeight="1">
      <c r="A1328" s="52">
        <v>222.0</v>
      </c>
    </row>
    <row r="1329" ht="12.75" customHeight="1">
      <c r="A1329" s="52">
        <v>222.0</v>
      </c>
    </row>
    <row r="1330" ht="12.75" customHeight="1">
      <c r="A1330" s="52">
        <v>222.0</v>
      </c>
    </row>
    <row r="1331" ht="12.75" customHeight="1">
      <c r="A1331" s="52">
        <v>222.0</v>
      </c>
    </row>
    <row r="1332" ht="12.75" customHeight="1">
      <c r="A1332" s="52">
        <v>222.0</v>
      </c>
    </row>
    <row r="1333" ht="12.75" customHeight="1">
      <c r="A1333" s="52">
        <v>223.0</v>
      </c>
    </row>
    <row r="1334" ht="12.75" customHeight="1">
      <c r="A1334" s="52">
        <v>223.0</v>
      </c>
    </row>
    <row r="1335" ht="12.75" customHeight="1">
      <c r="A1335" s="52">
        <v>223.0</v>
      </c>
    </row>
    <row r="1336" ht="12.75" customHeight="1">
      <c r="A1336" s="52">
        <v>223.0</v>
      </c>
    </row>
    <row r="1337" ht="12.75" customHeight="1">
      <c r="A1337" s="52">
        <v>223.0</v>
      </c>
    </row>
    <row r="1338" ht="12.75" customHeight="1">
      <c r="A1338" s="52">
        <v>223.0</v>
      </c>
    </row>
    <row r="1339" ht="12.75" customHeight="1">
      <c r="A1339" s="52">
        <v>224.0</v>
      </c>
    </row>
    <row r="1340" ht="12.75" customHeight="1">
      <c r="A1340" s="52">
        <v>224.0</v>
      </c>
    </row>
    <row r="1341" ht="12.75" customHeight="1">
      <c r="A1341" s="52">
        <v>224.0</v>
      </c>
    </row>
    <row r="1342" ht="12.75" customHeight="1">
      <c r="A1342" s="52">
        <v>224.0</v>
      </c>
    </row>
    <row r="1343" ht="12.75" customHeight="1">
      <c r="A1343" s="52">
        <v>224.0</v>
      </c>
    </row>
    <row r="1344" ht="12.75" customHeight="1">
      <c r="A1344" s="52">
        <v>224.0</v>
      </c>
    </row>
    <row r="1345" ht="12.75" customHeight="1">
      <c r="A1345" s="52">
        <v>225.0</v>
      </c>
    </row>
    <row r="1346" ht="12.75" customHeight="1">
      <c r="A1346" s="52">
        <v>225.0</v>
      </c>
    </row>
    <row r="1347" ht="12.75" customHeight="1">
      <c r="A1347" s="52">
        <v>225.0</v>
      </c>
    </row>
    <row r="1348" ht="12.75" customHeight="1">
      <c r="A1348" s="52">
        <v>225.0</v>
      </c>
    </row>
    <row r="1349" ht="12.75" customHeight="1">
      <c r="A1349" s="52">
        <v>225.0</v>
      </c>
    </row>
    <row r="1350" ht="12.75" customHeight="1">
      <c r="A1350" s="52">
        <v>225.0</v>
      </c>
    </row>
    <row r="1351" ht="12.75" customHeight="1">
      <c r="A1351" s="52">
        <v>226.0</v>
      </c>
    </row>
    <row r="1352" ht="12.75" customHeight="1">
      <c r="A1352" s="52">
        <v>226.0</v>
      </c>
    </row>
    <row r="1353" ht="12.75" customHeight="1">
      <c r="A1353" s="52">
        <v>226.0</v>
      </c>
    </row>
    <row r="1354" ht="12.75" customHeight="1">
      <c r="A1354" s="52">
        <v>226.0</v>
      </c>
    </row>
    <row r="1355" ht="12.75" customHeight="1">
      <c r="A1355" s="52">
        <v>226.0</v>
      </c>
    </row>
    <row r="1356" ht="12.75" customHeight="1">
      <c r="A1356" s="52">
        <v>226.0</v>
      </c>
    </row>
    <row r="1357" ht="12.75" customHeight="1">
      <c r="A1357" s="52">
        <v>227.0</v>
      </c>
    </row>
    <row r="1358" ht="12.75" customHeight="1">
      <c r="A1358" s="52">
        <v>227.0</v>
      </c>
    </row>
    <row r="1359" ht="12.75" customHeight="1">
      <c r="A1359" s="52">
        <v>227.0</v>
      </c>
    </row>
    <row r="1360" ht="12.75" customHeight="1">
      <c r="A1360" s="52">
        <v>227.0</v>
      </c>
    </row>
    <row r="1361" ht="12.75" customHeight="1">
      <c r="A1361" s="52">
        <v>227.0</v>
      </c>
    </row>
    <row r="1362" ht="12.75" customHeight="1">
      <c r="A1362" s="52">
        <v>227.0</v>
      </c>
    </row>
    <row r="1363" ht="12.75" customHeight="1">
      <c r="A1363" s="52">
        <v>228.0</v>
      </c>
    </row>
    <row r="1364" ht="12.75" customHeight="1">
      <c r="A1364" s="52">
        <v>228.0</v>
      </c>
    </row>
    <row r="1365" ht="12.75" customHeight="1">
      <c r="A1365" s="52">
        <v>228.0</v>
      </c>
    </row>
    <row r="1366" ht="12.75" customHeight="1">
      <c r="A1366" s="52">
        <v>228.0</v>
      </c>
    </row>
    <row r="1367" ht="12.75" customHeight="1">
      <c r="A1367" s="52">
        <v>228.0</v>
      </c>
    </row>
    <row r="1368" ht="12.75" customHeight="1">
      <c r="A1368" s="52">
        <v>228.0</v>
      </c>
    </row>
    <row r="1369" ht="12.75" customHeight="1">
      <c r="A1369" s="52">
        <v>229.0</v>
      </c>
    </row>
    <row r="1370" ht="12.75" customHeight="1">
      <c r="A1370" s="52">
        <v>229.0</v>
      </c>
    </row>
    <row r="1371" ht="12.75" customHeight="1">
      <c r="A1371" s="52">
        <v>229.0</v>
      </c>
    </row>
    <row r="1372" ht="12.75" customHeight="1">
      <c r="A1372" s="52">
        <v>229.0</v>
      </c>
    </row>
    <row r="1373" ht="12.75" customHeight="1">
      <c r="A1373" s="52">
        <v>229.0</v>
      </c>
    </row>
    <row r="1374" ht="12.75" customHeight="1">
      <c r="A1374" s="52">
        <v>229.0</v>
      </c>
    </row>
    <row r="1375" ht="12.75" customHeight="1">
      <c r="A1375" s="52">
        <v>230.0</v>
      </c>
    </row>
    <row r="1376" ht="12.75" customHeight="1">
      <c r="A1376" s="52">
        <v>230.0</v>
      </c>
    </row>
    <row r="1377" ht="12.75" customHeight="1">
      <c r="A1377" s="52">
        <v>230.0</v>
      </c>
    </row>
    <row r="1378" ht="12.75" customHeight="1">
      <c r="A1378" s="52">
        <v>230.0</v>
      </c>
    </row>
    <row r="1379" ht="12.75" customHeight="1">
      <c r="A1379" s="52">
        <v>230.0</v>
      </c>
    </row>
    <row r="1380" ht="12.75" customHeight="1">
      <c r="A1380" s="52">
        <v>230.0</v>
      </c>
    </row>
    <row r="1381" ht="12.75" customHeight="1">
      <c r="A1381" s="52">
        <v>231.0</v>
      </c>
    </row>
    <row r="1382" ht="12.75" customHeight="1">
      <c r="A1382" s="52">
        <v>231.0</v>
      </c>
    </row>
    <row r="1383" ht="12.75" customHeight="1">
      <c r="A1383" s="52">
        <v>231.0</v>
      </c>
    </row>
    <row r="1384" ht="12.75" customHeight="1">
      <c r="A1384" s="52">
        <v>231.0</v>
      </c>
    </row>
    <row r="1385" ht="12.75" customHeight="1">
      <c r="A1385" s="52">
        <v>231.0</v>
      </c>
    </row>
    <row r="1386" ht="12.75" customHeight="1">
      <c r="A1386" s="52">
        <v>231.0</v>
      </c>
    </row>
    <row r="1387" ht="12.75" customHeight="1">
      <c r="A1387" s="52">
        <v>232.0</v>
      </c>
    </row>
    <row r="1388" ht="12.75" customHeight="1">
      <c r="A1388" s="52">
        <v>232.0</v>
      </c>
    </row>
    <row r="1389" ht="12.75" customHeight="1">
      <c r="A1389" s="52">
        <v>232.0</v>
      </c>
    </row>
    <row r="1390" ht="12.75" customHeight="1">
      <c r="A1390" s="52">
        <v>232.0</v>
      </c>
    </row>
    <row r="1391" ht="12.75" customHeight="1">
      <c r="A1391" s="52">
        <v>232.0</v>
      </c>
    </row>
    <row r="1392" ht="12.75" customHeight="1">
      <c r="A1392" s="52">
        <v>232.0</v>
      </c>
    </row>
    <row r="1393" ht="12.75" customHeight="1">
      <c r="A1393" s="52">
        <v>233.0</v>
      </c>
    </row>
    <row r="1394" ht="12.75" customHeight="1">
      <c r="A1394" s="52">
        <v>233.0</v>
      </c>
    </row>
    <row r="1395" ht="12.75" customHeight="1">
      <c r="A1395" s="52">
        <v>233.0</v>
      </c>
    </row>
    <row r="1396" ht="12.75" customHeight="1">
      <c r="A1396" s="52">
        <v>233.0</v>
      </c>
    </row>
    <row r="1397" ht="12.75" customHeight="1">
      <c r="A1397" s="52">
        <v>233.0</v>
      </c>
    </row>
    <row r="1398" ht="12.75" customHeight="1">
      <c r="A1398" s="52">
        <v>233.0</v>
      </c>
    </row>
    <row r="1399" ht="12.75" customHeight="1">
      <c r="A1399" s="52">
        <v>234.0</v>
      </c>
    </row>
    <row r="1400" ht="12.75" customHeight="1">
      <c r="A1400" s="52">
        <v>234.0</v>
      </c>
    </row>
    <row r="1401" ht="12.75" customHeight="1">
      <c r="A1401" s="52">
        <v>234.0</v>
      </c>
    </row>
    <row r="1402" ht="12.75" customHeight="1">
      <c r="A1402" s="52">
        <v>234.0</v>
      </c>
    </row>
    <row r="1403" ht="12.75" customHeight="1">
      <c r="A1403" s="52">
        <v>234.0</v>
      </c>
    </row>
    <row r="1404" ht="12.75" customHeight="1">
      <c r="A1404" s="52">
        <v>234.0</v>
      </c>
    </row>
    <row r="1405" ht="12.75" customHeight="1">
      <c r="A1405" s="52">
        <v>235.0</v>
      </c>
    </row>
    <row r="1406" ht="12.75" customHeight="1">
      <c r="A1406" s="52">
        <v>235.0</v>
      </c>
    </row>
    <row r="1407" ht="12.75" customHeight="1">
      <c r="A1407" s="52">
        <v>235.0</v>
      </c>
    </row>
    <row r="1408" ht="12.75" customHeight="1">
      <c r="A1408" s="52">
        <v>235.0</v>
      </c>
    </row>
    <row r="1409" ht="12.75" customHeight="1">
      <c r="A1409" s="52">
        <v>235.0</v>
      </c>
    </row>
    <row r="1410" ht="12.75" customHeight="1">
      <c r="A1410" s="52">
        <v>235.0</v>
      </c>
    </row>
    <row r="1411" ht="12.75" customHeight="1">
      <c r="A1411" s="52">
        <v>236.0</v>
      </c>
    </row>
    <row r="1412" ht="12.75" customHeight="1">
      <c r="A1412" s="52">
        <v>236.0</v>
      </c>
    </row>
    <row r="1413" ht="12.75" customHeight="1">
      <c r="A1413" s="52">
        <v>236.0</v>
      </c>
    </row>
    <row r="1414" ht="12.75" customHeight="1">
      <c r="A1414" s="52">
        <v>236.0</v>
      </c>
    </row>
    <row r="1415" ht="12.75" customHeight="1">
      <c r="A1415" s="52">
        <v>236.0</v>
      </c>
    </row>
    <row r="1416" ht="12.75" customHeight="1">
      <c r="A1416" s="52">
        <v>236.0</v>
      </c>
    </row>
    <row r="1417" ht="12.75" customHeight="1">
      <c r="A1417" s="52">
        <v>237.0</v>
      </c>
    </row>
    <row r="1418" ht="12.75" customHeight="1">
      <c r="A1418" s="52">
        <v>237.0</v>
      </c>
    </row>
    <row r="1419" ht="12.75" customHeight="1">
      <c r="A1419" s="52">
        <v>237.0</v>
      </c>
    </row>
    <row r="1420" ht="12.75" customHeight="1">
      <c r="A1420" s="52">
        <v>237.0</v>
      </c>
    </row>
    <row r="1421" ht="12.75" customHeight="1">
      <c r="A1421" s="52">
        <v>237.0</v>
      </c>
    </row>
    <row r="1422" ht="12.75" customHeight="1">
      <c r="A1422" s="52">
        <v>237.0</v>
      </c>
    </row>
    <row r="1423" ht="12.75" customHeight="1">
      <c r="A1423" s="52">
        <v>238.0</v>
      </c>
    </row>
    <row r="1424" ht="12.75" customHeight="1">
      <c r="A1424" s="52">
        <v>238.0</v>
      </c>
    </row>
    <row r="1425" ht="12.75" customHeight="1">
      <c r="A1425" s="52">
        <v>238.0</v>
      </c>
    </row>
    <row r="1426" ht="12.75" customHeight="1">
      <c r="A1426" s="52">
        <v>238.0</v>
      </c>
    </row>
    <row r="1427" ht="12.75" customHeight="1">
      <c r="A1427" s="52">
        <v>238.0</v>
      </c>
    </row>
    <row r="1428" ht="12.75" customHeight="1">
      <c r="A1428" s="52">
        <v>238.0</v>
      </c>
    </row>
    <row r="1429" ht="12.75" customHeight="1">
      <c r="A1429" s="52">
        <v>239.0</v>
      </c>
    </row>
    <row r="1430" ht="12.75" customHeight="1">
      <c r="A1430" s="52">
        <v>239.0</v>
      </c>
    </row>
    <row r="1431" ht="12.75" customHeight="1">
      <c r="A1431" s="52">
        <v>239.0</v>
      </c>
    </row>
    <row r="1432" ht="12.75" customHeight="1">
      <c r="A1432" s="52">
        <v>239.0</v>
      </c>
    </row>
    <row r="1433" ht="12.75" customHeight="1">
      <c r="A1433" s="52">
        <v>239.0</v>
      </c>
    </row>
    <row r="1434" ht="12.75" customHeight="1">
      <c r="A1434" s="52">
        <v>239.0</v>
      </c>
    </row>
    <row r="1435" ht="12.75" customHeight="1">
      <c r="A1435" s="52">
        <v>240.0</v>
      </c>
    </row>
    <row r="1436" ht="12.75" customHeight="1">
      <c r="A1436" s="52">
        <v>240.0</v>
      </c>
    </row>
    <row r="1437" ht="12.75" customHeight="1">
      <c r="A1437" s="52">
        <v>240.0</v>
      </c>
    </row>
    <row r="1438" ht="12.75" customHeight="1">
      <c r="A1438" s="52">
        <v>240.0</v>
      </c>
    </row>
    <row r="1439" ht="12.75" customHeight="1">
      <c r="A1439" s="52">
        <v>240.0</v>
      </c>
    </row>
    <row r="1440" ht="12.75" customHeight="1">
      <c r="A1440" s="52">
        <v>240.0</v>
      </c>
    </row>
    <row r="1441" ht="12.75" customHeight="1">
      <c r="A1441" s="52">
        <v>241.0</v>
      </c>
    </row>
    <row r="1442" ht="12.75" customHeight="1">
      <c r="A1442" s="52">
        <v>241.0</v>
      </c>
    </row>
    <row r="1443" ht="12.75" customHeight="1">
      <c r="A1443" s="52">
        <v>241.0</v>
      </c>
    </row>
    <row r="1444" ht="12.75" customHeight="1">
      <c r="A1444" s="52">
        <v>241.0</v>
      </c>
    </row>
    <row r="1445" ht="12.75" customHeight="1">
      <c r="A1445" s="52">
        <v>241.0</v>
      </c>
    </row>
    <row r="1446" ht="12.75" customHeight="1">
      <c r="A1446" s="52">
        <v>241.0</v>
      </c>
    </row>
    <row r="1447" ht="12.75" customHeight="1">
      <c r="A1447" s="52">
        <v>242.0</v>
      </c>
    </row>
    <row r="1448" ht="12.75" customHeight="1">
      <c r="A1448" s="52">
        <v>242.0</v>
      </c>
    </row>
    <row r="1449" ht="12.75" customHeight="1">
      <c r="A1449" s="52">
        <v>242.0</v>
      </c>
    </row>
    <row r="1450" ht="12.75" customHeight="1">
      <c r="A1450" s="52">
        <v>242.0</v>
      </c>
    </row>
    <row r="1451" ht="12.75" customHeight="1">
      <c r="A1451" s="52">
        <v>242.0</v>
      </c>
    </row>
    <row r="1452" ht="12.75" customHeight="1">
      <c r="A1452" s="52">
        <v>242.0</v>
      </c>
    </row>
    <row r="1453" ht="12.75" customHeight="1">
      <c r="A1453" s="52">
        <v>243.0</v>
      </c>
    </row>
    <row r="1454" ht="12.75" customHeight="1">
      <c r="A1454" s="52">
        <v>243.0</v>
      </c>
    </row>
    <row r="1455" ht="12.75" customHeight="1">
      <c r="A1455" s="52">
        <v>243.0</v>
      </c>
    </row>
    <row r="1456" ht="12.75" customHeight="1">
      <c r="A1456" s="52">
        <v>243.0</v>
      </c>
    </row>
    <row r="1457" ht="12.75" customHeight="1">
      <c r="A1457" s="52">
        <v>243.0</v>
      </c>
    </row>
    <row r="1458" ht="12.75" customHeight="1">
      <c r="A1458" s="52">
        <v>243.0</v>
      </c>
    </row>
    <row r="1459" ht="12.75" customHeight="1">
      <c r="A1459" s="52">
        <v>244.0</v>
      </c>
    </row>
    <row r="1460" ht="12.75" customHeight="1">
      <c r="A1460" s="52">
        <v>244.0</v>
      </c>
    </row>
    <row r="1461" ht="12.75" customHeight="1">
      <c r="A1461" s="52">
        <v>244.0</v>
      </c>
    </row>
    <row r="1462" ht="12.75" customHeight="1">
      <c r="A1462" s="52">
        <v>244.0</v>
      </c>
    </row>
    <row r="1463" ht="12.75" customHeight="1">
      <c r="A1463" s="52">
        <v>244.0</v>
      </c>
    </row>
    <row r="1464" ht="12.75" customHeight="1">
      <c r="A1464" s="52">
        <v>244.0</v>
      </c>
    </row>
    <row r="1465" ht="12.75" customHeight="1">
      <c r="A1465" s="52">
        <v>245.0</v>
      </c>
    </row>
    <row r="1466" ht="12.75" customHeight="1">
      <c r="A1466" s="52">
        <v>245.0</v>
      </c>
    </row>
    <row r="1467" ht="12.75" customHeight="1">
      <c r="A1467" s="52">
        <v>245.0</v>
      </c>
    </row>
    <row r="1468" ht="12.75" customHeight="1">
      <c r="A1468" s="52">
        <v>245.0</v>
      </c>
    </row>
    <row r="1469" ht="12.75" customHeight="1">
      <c r="A1469" s="52">
        <v>245.0</v>
      </c>
    </row>
    <row r="1470" ht="12.75" customHeight="1">
      <c r="A1470" s="52">
        <v>245.0</v>
      </c>
    </row>
    <row r="1471" ht="12.75" customHeight="1">
      <c r="A1471" s="52">
        <v>246.0</v>
      </c>
    </row>
    <row r="1472" ht="12.75" customHeight="1">
      <c r="A1472" s="52">
        <v>246.0</v>
      </c>
    </row>
    <row r="1473" ht="12.75" customHeight="1">
      <c r="A1473" s="52">
        <v>246.0</v>
      </c>
    </row>
    <row r="1474" ht="12.75" customHeight="1">
      <c r="A1474" s="52">
        <v>246.0</v>
      </c>
    </row>
    <row r="1475" ht="12.75" customHeight="1">
      <c r="A1475" s="52">
        <v>246.0</v>
      </c>
    </row>
    <row r="1476" ht="12.75" customHeight="1">
      <c r="A1476" s="52">
        <v>246.0</v>
      </c>
    </row>
    <row r="1477" ht="12.75" customHeight="1">
      <c r="A1477" s="52">
        <v>247.0</v>
      </c>
    </row>
    <row r="1478" ht="12.75" customHeight="1">
      <c r="A1478" s="52">
        <v>247.0</v>
      </c>
    </row>
    <row r="1479" ht="12.75" customHeight="1">
      <c r="A1479" s="52">
        <v>247.0</v>
      </c>
    </row>
    <row r="1480" ht="12.75" customHeight="1">
      <c r="A1480" s="52">
        <v>247.0</v>
      </c>
    </row>
    <row r="1481" ht="12.75" customHeight="1">
      <c r="A1481" s="52">
        <v>247.0</v>
      </c>
    </row>
    <row r="1482" ht="12.75" customHeight="1">
      <c r="A1482" s="52">
        <v>247.0</v>
      </c>
    </row>
    <row r="1483" ht="12.75" customHeight="1">
      <c r="A1483" s="52">
        <v>248.0</v>
      </c>
    </row>
    <row r="1484" ht="12.75" customHeight="1">
      <c r="A1484" s="52">
        <v>248.0</v>
      </c>
    </row>
    <row r="1485" ht="12.75" customHeight="1">
      <c r="A1485" s="52">
        <v>248.0</v>
      </c>
    </row>
    <row r="1486" ht="12.75" customHeight="1">
      <c r="A1486" s="52">
        <v>248.0</v>
      </c>
    </row>
    <row r="1487" ht="12.75" customHeight="1">
      <c r="A1487" s="52">
        <v>248.0</v>
      </c>
    </row>
    <row r="1488" ht="12.75" customHeight="1">
      <c r="A1488" s="52">
        <v>248.0</v>
      </c>
    </row>
    <row r="1489" ht="12.75" customHeight="1">
      <c r="A1489" s="52">
        <v>249.0</v>
      </c>
    </row>
    <row r="1490" ht="12.75" customHeight="1">
      <c r="A1490" s="52">
        <v>249.0</v>
      </c>
    </row>
    <row r="1491" ht="12.75" customHeight="1">
      <c r="A1491" s="52">
        <v>249.0</v>
      </c>
    </row>
    <row r="1492" ht="12.75" customHeight="1">
      <c r="A1492" s="52">
        <v>249.0</v>
      </c>
    </row>
    <row r="1493" ht="12.75" customHeight="1">
      <c r="A1493" s="52">
        <v>249.0</v>
      </c>
    </row>
    <row r="1494" ht="12.75" customHeight="1">
      <c r="A1494" s="52">
        <v>249.0</v>
      </c>
    </row>
    <row r="1495" ht="12.75" customHeight="1">
      <c r="A1495" s="52">
        <v>250.0</v>
      </c>
    </row>
    <row r="1496" ht="12.75" customHeight="1">
      <c r="A1496" s="52">
        <v>250.0</v>
      </c>
    </row>
    <row r="1497" ht="12.75" customHeight="1">
      <c r="A1497" s="52">
        <v>250.0</v>
      </c>
    </row>
    <row r="1498" ht="12.75" customHeight="1">
      <c r="A1498" s="52">
        <v>250.0</v>
      </c>
    </row>
    <row r="1499" ht="12.75" customHeight="1">
      <c r="A1499" s="52">
        <v>250.0</v>
      </c>
    </row>
    <row r="1500" ht="12.75" customHeight="1">
      <c r="A1500" s="52">
        <v>250.0</v>
      </c>
    </row>
    <row r="1501" ht="12.75" customHeight="1">
      <c r="A1501" s="52">
        <v>251.0</v>
      </c>
    </row>
    <row r="1502" ht="12.75" customHeight="1">
      <c r="A1502" s="52">
        <v>251.0</v>
      </c>
    </row>
    <row r="1503" ht="12.75" customHeight="1">
      <c r="A1503" s="52">
        <v>251.0</v>
      </c>
    </row>
    <row r="1504" ht="12.75" customHeight="1">
      <c r="A1504" s="52">
        <v>251.0</v>
      </c>
    </row>
    <row r="1505" ht="12.75" customHeight="1">
      <c r="A1505" s="52">
        <v>251.0</v>
      </c>
    </row>
    <row r="1506" ht="12.75" customHeight="1">
      <c r="A1506" s="52">
        <v>251.0</v>
      </c>
    </row>
    <row r="1507" ht="12.75" customHeight="1">
      <c r="A1507" s="52">
        <v>252.0</v>
      </c>
    </row>
    <row r="1508" ht="12.75" customHeight="1">
      <c r="A1508" s="52">
        <v>252.0</v>
      </c>
    </row>
    <row r="1509" ht="12.75" customHeight="1">
      <c r="A1509" s="52">
        <v>252.0</v>
      </c>
    </row>
    <row r="1510" ht="12.75" customHeight="1">
      <c r="A1510" s="52">
        <v>252.0</v>
      </c>
    </row>
    <row r="1511" ht="12.75" customHeight="1">
      <c r="A1511" s="52">
        <v>252.0</v>
      </c>
    </row>
    <row r="1512" ht="12.75" customHeight="1">
      <c r="A1512" s="52">
        <v>252.0</v>
      </c>
    </row>
    <row r="1513" ht="12.75" customHeight="1">
      <c r="A1513" s="52">
        <v>253.0</v>
      </c>
    </row>
    <row r="1514" ht="12.75" customHeight="1">
      <c r="A1514" s="52">
        <v>253.0</v>
      </c>
    </row>
    <row r="1515" ht="12.75" customHeight="1">
      <c r="A1515" s="52">
        <v>253.0</v>
      </c>
    </row>
    <row r="1516" ht="12.75" customHeight="1">
      <c r="A1516" s="52">
        <v>253.0</v>
      </c>
    </row>
    <row r="1517" ht="12.75" customHeight="1">
      <c r="A1517" s="52">
        <v>253.0</v>
      </c>
    </row>
    <row r="1518" ht="12.75" customHeight="1">
      <c r="A1518" s="52">
        <v>253.0</v>
      </c>
    </row>
    <row r="1519" ht="12.75" customHeight="1">
      <c r="A1519" s="52">
        <v>254.0</v>
      </c>
    </row>
    <row r="1520" ht="12.75" customHeight="1">
      <c r="A1520" s="52">
        <v>254.0</v>
      </c>
    </row>
    <row r="1521" ht="12.75" customHeight="1">
      <c r="A1521" s="52">
        <v>254.0</v>
      </c>
    </row>
    <row r="1522" ht="12.75" customHeight="1">
      <c r="A1522" s="52">
        <v>254.0</v>
      </c>
    </row>
    <row r="1523" ht="12.75" customHeight="1">
      <c r="A1523" s="52">
        <v>254.0</v>
      </c>
    </row>
    <row r="1524" ht="12.75" customHeight="1">
      <c r="A1524" s="52">
        <v>254.0</v>
      </c>
    </row>
    <row r="1525" ht="12.75" customHeight="1">
      <c r="A1525" s="52">
        <v>255.0</v>
      </c>
    </row>
    <row r="1526" ht="12.75" customHeight="1">
      <c r="A1526" s="52">
        <v>255.0</v>
      </c>
    </row>
    <row r="1527" ht="12.75" customHeight="1">
      <c r="A1527" s="52">
        <v>255.0</v>
      </c>
    </row>
    <row r="1528" ht="12.75" customHeight="1">
      <c r="A1528" s="52">
        <v>255.0</v>
      </c>
    </row>
    <row r="1529" ht="12.75" customHeight="1">
      <c r="A1529" s="52">
        <v>255.0</v>
      </c>
    </row>
    <row r="1530" ht="12.75" customHeight="1">
      <c r="A1530" s="52">
        <v>255.0</v>
      </c>
    </row>
    <row r="1531" ht="12.75" customHeight="1">
      <c r="A1531" s="52">
        <v>256.0</v>
      </c>
    </row>
    <row r="1532" ht="12.75" customHeight="1">
      <c r="A1532" s="52">
        <v>256.0</v>
      </c>
    </row>
    <row r="1533" ht="12.75" customHeight="1">
      <c r="A1533" s="52">
        <v>256.0</v>
      </c>
    </row>
    <row r="1534" ht="12.75" customHeight="1">
      <c r="A1534" s="52">
        <v>256.0</v>
      </c>
    </row>
    <row r="1535" ht="12.75" customHeight="1">
      <c r="A1535" s="52">
        <v>256.0</v>
      </c>
    </row>
    <row r="1536" ht="12.75" customHeight="1">
      <c r="A1536" s="52">
        <v>256.0</v>
      </c>
    </row>
    <row r="1537" ht="12.75" customHeight="1">
      <c r="A1537" s="52">
        <v>257.0</v>
      </c>
    </row>
    <row r="1538" ht="12.75" customHeight="1">
      <c r="A1538" s="52">
        <v>257.0</v>
      </c>
    </row>
    <row r="1539" ht="12.75" customHeight="1">
      <c r="A1539" s="52">
        <v>257.0</v>
      </c>
    </row>
    <row r="1540" ht="12.75" customHeight="1">
      <c r="A1540" s="52">
        <v>257.0</v>
      </c>
    </row>
    <row r="1541" ht="12.75" customHeight="1">
      <c r="A1541" s="52">
        <v>257.0</v>
      </c>
    </row>
    <row r="1542" ht="12.75" customHeight="1">
      <c r="A1542" s="52">
        <v>257.0</v>
      </c>
    </row>
    <row r="1543" ht="12.75" customHeight="1">
      <c r="A1543" s="52">
        <v>258.0</v>
      </c>
    </row>
    <row r="1544" ht="12.75" customHeight="1">
      <c r="A1544" s="52">
        <v>258.0</v>
      </c>
    </row>
    <row r="1545" ht="12.75" customHeight="1">
      <c r="A1545" s="52">
        <v>258.0</v>
      </c>
    </row>
    <row r="1546" ht="12.75" customHeight="1">
      <c r="A1546" s="52">
        <v>258.0</v>
      </c>
    </row>
    <row r="1547" ht="12.75" customHeight="1">
      <c r="A1547" s="52">
        <v>258.0</v>
      </c>
    </row>
    <row r="1548" ht="12.75" customHeight="1">
      <c r="A1548" s="52">
        <v>258.0</v>
      </c>
    </row>
    <row r="1549" ht="12.75" customHeight="1">
      <c r="A1549" s="52">
        <v>259.0</v>
      </c>
    </row>
    <row r="1550" ht="12.75" customHeight="1">
      <c r="A1550" s="52">
        <v>259.0</v>
      </c>
    </row>
    <row r="1551" ht="12.75" customHeight="1">
      <c r="A1551" s="52">
        <v>259.0</v>
      </c>
    </row>
    <row r="1552" ht="12.75" customHeight="1">
      <c r="A1552" s="52">
        <v>259.0</v>
      </c>
    </row>
    <row r="1553" ht="12.75" customHeight="1">
      <c r="A1553" s="52">
        <v>259.0</v>
      </c>
    </row>
    <row r="1554" ht="12.75" customHeight="1">
      <c r="A1554" s="52">
        <v>259.0</v>
      </c>
    </row>
    <row r="1555" ht="12.75" customHeight="1">
      <c r="A1555" s="52">
        <v>260.0</v>
      </c>
    </row>
    <row r="1556" ht="12.75" customHeight="1">
      <c r="A1556" s="52">
        <v>260.0</v>
      </c>
    </row>
    <row r="1557" ht="12.75" customHeight="1">
      <c r="A1557" s="52">
        <v>260.0</v>
      </c>
    </row>
    <row r="1558" ht="12.75" customHeight="1">
      <c r="A1558" s="52">
        <v>260.0</v>
      </c>
    </row>
    <row r="1559" ht="12.75" customHeight="1">
      <c r="A1559" s="52">
        <v>260.0</v>
      </c>
    </row>
    <row r="1560" ht="12.75" customHeight="1">
      <c r="A1560" s="52">
        <v>260.0</v>
      </c>
    </row>
    <row r="1561" ht="12.75" customHeight="1">
      <c r="A1561" s="52">
        <v>261.0</v>
      </c>
    </row>
    <row r="1562" ht="12.75" customHeight="1">
      <c r="A1562" s="52">
        <v>261.0</v>
      </c>
    </row>
    <row r="1563" ht="12.75" customHeight="1">
      <c r="A1563" s="52">
        <v>261.0</v>
      </c>
    </row>
    <row r="1564" ht="12.75" customHeight="1">
      <c r="A1564" s="52">
        <v>261.0</v>
      </c>
    </row>
    <row r="1565" ht="12.75" customHeight="1">
      <c r="A1565" s="52">
        <v>261.0</v>
      </c>
    </row>
    <row r="1566" ht="12.75" customHeight="1">
      <c r="A1566" s="52">
        <v>261.0</v>
      </c>
    </row>
    <row r="1567" ht="12.75" customHeight="1">
      <c r="A1567" s="52">
        <v>262.0</v>
      </c>
    </row>
    <row r="1568" ht="12.75" customHeight="1">
      <c r="A1568" s="52">
        <v>262.0</v>
      </c>
    </row>
    <row r="1569" ht="12.75" customHeight="1">
      <c r="A1569" s="52">
        <v>262.0</v>
      </c>
    </row>
    <row r="1570" ht="12.75" customHeight="1">
      <c r="A1570" s="52">
        <v>262.0</v>
      </c>
    </row>
    <row r="1571" ht="12.75" customHeight="1">
      <c r="A1571" s="52">
        <v>262.0</v>
      </c>
    </row>
    <row r="1572" ht="12.75" customHeight="1">
      <c r="A1572" s="52">
        <v>262.0</v>
      </c>
    </row>
    <row r="1573" ht="12.75" customHeight="1">
      <c r="A1573" s="52">
        <v>263.0</v>
      </c>
    </row>
    <row r="1574" ht="12.75" customHeight="1">
      <c r="A1574" s="52">
        <v>263.0</v>
      </c>
    </row>
    <row r="1575" ht="12.75" customHeight="1">
      <c r="A1575" s="52">
        <v>263.0</v>
      </c>
    </row>
    <row r="1576" ht="12.75" customHeight="1">
      <c r="A1576" s="52">
        <v>263.0</v>
      </c>
    </row>
    <row r="1577" ht="12.75" customHeight="1">
      <c r="A1577" s="52">
        <v>263.0</v>
      </c>
    </row>
    <row r="1578" ht="12.75" customHeight="1">
      <c r="A1578" s="52">
        <v>263.0</v>
      </c>
    </row>
    <row r="1579" ht="12.75" customHeight="1">
      <c r="A1579" s="52">
        <v>264.0</v>
      </c>
    </row>
    <row r="1580" ht="12.75" customHeight="1">
      <c r="A1580" s="52">
        <v>264.0</v>
      </c>
    </row>
    <row r="1581" ht="12.75" customHeight="1">
      <c r="A1581" s="52">
        <v>264.0</v>
      </c>
    </row>
    <row r="1582" ht="12.75" customHeight="1">
      <c r="A1582" s="52">
        <v>264.0</v>
      </c>
    </row>
    <row r="1583" ht="12.75" customHeight="1">
      <c r="A1583" s="52">
        <v>264.0</v>
      </c>
    </row>
    <row r="1584" ht="12.75" customHeight="1">
      <c r="A1584" s="52">
        <v>264.0</v>
      </c>
    </row>
    <row r="1585" ht="12.75" customHeight="1">
      <c r="A1585" s="52">
        <v>265.0</v>
      </c>
    </row>
    <row r="1586" ht="12.75" customHeight="1">
      <c r="A1586" s="52">
        <v>265.0</v>
      </c>
    </row>
    <row r="1587" ht="12.75" customHeight="1">
      <c r="A1587" s="52">
        <v>265.0</v>
      </c>
    </row>
    <row r="1588" ht="12.75" customHeight="1">
      <c r="A1588" s="52">
        <v>265.0</v>
      </c>
    </row>
    <row r="1589" ht="12.75" customHeight="1">
      <c r="A1589" s="52">
        <v>265.0</v>
      </c>
    </row>
    <row r="1590" ht="12.75" customHeight="1">
      <c r="A1590" s="52">
        <v>265.0</v>
      </c>
    </row>
    <row r="1591" ht="12.75" customHeight="1">
      <c r="A1591" s="52">
        <v>266.0</v>
      </c>
    </row>
    <row r="1592" ht="12.75" customHeight="1">
      <c r="A1592" s="52">
        <v>266.0</v>
      </c>
    </row>
    <row r="1593" ht="12.75" customHeight="1">
      <c r="A1593" s="52">
        <v>266.0</v>
      </c>
    </row>
    <row r="1594" ht="12.75" customHeight="1">
      <c r="A1594" s="52">
        <v>266.0</v>
      </c>
    </row>
    <row r="1595" ht="12.75" customHeight="1">
      <c r="A1595" s="52">
        <v>266.0</v>
      </c>
    </row>
    <row r="1596" ht="12.75" customHeight="1">
      <c r="A1596" s="52">
        <v>266.0</v>
      </c>
    </row>
    <row r="1597" ht="12.75" customHeight="1">
      <c r="A1597" s="52">
        <v>267.0</v>
      </c>
    </row>
    <row r="1598" ht="12.75" customHeight="1">
      <c r="A1598" s="52">
        <v>267.0</v>
      </c>
    </row>
    <row r="1599" ht="12.75" customHeight="1">
      <c r="A1599" s="52">
        <v>267.0</v>
      </c>
    </row>
    <row r="1600" ht="12.75" customHeight="1">
      <c r="A1600" s="52">
        <v>267.0</v>
      </c>
    </row>
    <row r="1601" ht="12.75" customHeight="1">
      <c r="A1601" s="52">
        <v>267.0</v>
      </c>
    </row>
    <row r="1602" ht="12.75" customHeight="1">
      <c r="A1602" s="52">
        <v>267.0</v>
      </c>
    </row>
    <row r="1603" ht="12.75" customHeight="1">
      <c r="A1603" s="52">
        <v>268.0</v>
      </c>
    </row>
    <row r="1604" ht="12.75" customHeight="1">
      <c r="A1604" s="52">
        <v>268.0</v>
      </c>
    </row>
    <row r="1605" ht="12.75" customHeight="1">
      <c r="A1605" s="52">
        <v>268.0</v>
      </c>
    </row>
    <row r="1606" ht="12.75" customHeight="1">
      <c r="A1606" s="52">
        <v>268.0</v>
      </c>
    </row>
    <row r="1607" ht="12.75" customHeight="1">
      <c r="A1607" s="52">
        <v>268.0</v>
      </c>
    </row>
    <row r="1608" ht="12.75" customHeight="1">
      <c r="A1608" s="52">
        <v>268.0</v>
      </c>
    </row>
    <row r="1609" ht="12.75" customHeight="1">
      <c r="A1609" s="52">
        <v>269.0</v>
      </c>
    </row>
    <row r="1610" ht="12.75" customHeight="1">
      <c r="A1610" s="52">
        <v>269.0</v>
      </c>
    </row>
    <row r="1611" ht="12.75" customHeight="1">
      <c r="A1611" s="52">
        <v>269.0</v>
      </c>
    </row>
    <row r="1612" ht="12.75" customHeight="1">
      <c r="A1612" s="52">
        <v>269.0</v>
      </c>
    </row>
    <row r="1613" ht="12.75" customHeight="1">
      <c r="A1613" s="52">
        <v>269.0</v>
      </c>
    </row>
    <row r="1614" ht="12.75" customHeight="1">
      <c r="A1614" s="52">
        <v>269.0</v>
      </c>
    </row>
    <row r="1615" ht="12.75" customHeight="1">
      <c r="A1615" s="52">
        <v>270.0</v>
      </c>
    </row>
    <row r="1616" ht="12.75" customHeight="1">
      <c r="A1616" s="52">
        <v>270.0</v>
      </c>
    </row>
    <row r="1617" ht="12.75" customHeight="1">
      <c r="A1617" s="52">
        <v>270.0</v>
      </c>
    </row>
    <row r="1618" ht="12.75" customHeight="1">
      <c r="A1618" s="52">
        <v>270.0</v>
      </c>
    </row>
    <row r="1619" ht="12.75" customHeight="1">
      <c r="A1619" s="52">
        <v>270.0</v>
      </c>
    </row>
    <row r="1620" ht="12.75" customHeight="1">
      <c r="A1620" s="52">
        <v>270.0</v>
      </c>
    </row>
    <row r="1621" ht="12.75" customHeight="1">
      <c r="A1621" s="52">
        <v>271.0</v>
      </c>
    </row>
    <row r="1622" ht="12.75" customHeight="1">
      <c r="A1622" s="52">
        <v>271.0</v>
      </c>
    </row>
    <row r="1623" ht="12.75" customHeight="1">
      <c r="A1623" s="52">
        <v>271.0</v>
      </c>
    </row>
    <row r="1624" ht="12.75" customHeight="1">
      <c r="A1624" s="52">
        <v>271.0</v>
      </c>
    </row>
    <row r="1625" ht="12.75" customHeight="1">
      <c r="A1625" s="52">
        <v>271.0</v>
      </c>
    </row>
    <row r="1626" ht="12.75" customHeight="1">
      <c r="A1626" s="52">
        <v>271.0</v>
      </c>
    </row>
    <row r="1627" ht="12.75" customHeight="1">
      <c r="A1627" s="52">
        <v>272.0</v>
      </c>
    </row>
    <row r="1628" ht="12.75" customHeight="1">
      <c r="A1628" s="52">
        <v>272.0</v>
      </c>
    </row>
    <row r="1629" ht="12.75" customHeight="1">
      <c r="A1629" s="52">
        <v>272.0</v>
      </c>
    </row>
    <row r="1630" ht="12.75" customHeight="1">
      <c r="A1630" s="52">
        <v>272.0</v>
      </c>
    </row>
    <row r="1631" ht="12.75" customHeight="1">
      <c r="A1631" s="52">
        <v>272.0</v>
      </c>
    </row>
    <row r="1632" ht="12.75" customHeight="1">
      <c r="A1632" s="52">
        <v>272.0</v>
      </c>
    </row>
    <row r="1633" ht="12.75" customHeight="1">
      <c r="A1633" s="52">
        <v>273.0</v>
      </c>
    </row>
    <row r="1634" ht="12.75" customHeight="1">
      <c r="A1634" s="52">
        <v>273.0</v>
      </c>
    </row>
    <row r="1635" ht="12.75" customHeight="1">
      <c r="A1635" s="52">
        <v>273.0</v>
      </c>
    </row>
    <row r="1636" ht="12.75" customHeight="1">
      <c r="A1636" s="52">
        <v>273.0</v>
      </c>
    </row>
    <row r="1637" ht="12.75" customHeight="1">
      <c r="A1637" s="52">
        <v>273.0</v>
      </c>
    </row>
    <row r="1638" ht="12.75" customHeight="1">
      <c r="A1638" s="52">
        <v>273.0</v>
      </c>
    </row>
    <row r="1639" ht="12.75" customHeight="1">
      <c r="A1639" s="52">
        <v>274.0</v>
      </c>
    </row>
    <row r="1640" ht="12.75" customHeight="1">
      <c r="A1640" s="52">
        <v>274.0</v>
      </c>
    </row>
    <row r="1641" ht="12.75" customHeight="1">
      <c r="A1641" s="52">
        <v>274.0</v>
      </c>
    </row>
    <row r="1642" ht="12.75" customHeight="1">
      <c r="A1642" s="52">
        <v>274.0</v>
      </c>
    </row>
    <row r="1643" ht="12.75" customHeight="1">
      <c r="A1643" s="52">
        <v>274.0</v>
      </c>
    </row>
    <row r="1644" ht="12.75" customHeight="1">
      <c r="A1644" s="52">
        <v>274.0</v>
      </c>
    </row>
    <row r="1645" ht="12.75" customHeight="1">
      <c r="A1645" s="52">
        <v>275.0</v>
      </c>
    </row>
    <row r="1646" ht="12.75" customHeight="1">
      <c r="A1646" s="52">
        <v>275.0</v>
      </c>
    </row>
    <row r="1647" ht="12.75" customHeight="1">
      <c r="A1647" s="52">
        <v>275.0</v>
      </c>
    </row>
    <row r="1648" ht="12.75" customHeight="1">
      <c r="A1648" s="52">
        <v>275.0</v>
      </c>
    </row>
    <row r="1649" ht="12.75" customHeight="1">
      <c r="A1649" s="52">
        <v>275.0</v>
      </c>
    </row>
    <row r="1650" ht="12.75" customHeight="1">
      <c r="A1650" s="52">
        <v>275.0</v>
      </c>
    </row>
    <row r="1651" ht="12.75" customHeight="1">
      <c r="A1651" s="52">
        <v>276.0</v>
      </c>
    </row>
    <row r="1652" ht="12.75" customHeight="1">
      <c r="A1652" s="52">
        <v>276.0</v>
      </c>
    </row>
    <row r="1653" ht="12.75" customHeight="1">
      <c r="A1653" s="52">
        <v>276.0</v>
      </c>
    </row>
    <row r="1654" ht="12.75" customHeight="1">
      <c r="A1654" s="52">
        <v>276.0</v>
      </c>
    </row>
    <row r="1655" ht="12.75" customHeight="1">
      <c r="A1655" s="52">
        <v>276.0</v>
      </c>
    </row>
    <row r="1656" ht="12.75" customHeight="1">
      <c r="A1656" s="52">
        <v>276.0</v>
      </c>
    </row>
    <row r="1657" ht="12.75" customHeight="1">
      <c r="A1657" s="52">
        <v>277.0</v>
      </c>
    </row>
    <row r="1658" ht="12.75" customHeight="1">
      <c r="A1658" s="52">
        <v>277.0</v>
      </c>
    </row>
    <row r="1659" ht="12.75" customHeight="1">
      <c r="A1659" s="52">
        <v>277.0</v>
      </c>
    </row>
    <row r="1660" ht="12.75" customHeight="1">
      <c r="A1660" s="52">
        <v>277.0</v>
      </c>
    </row>
    <row r="1661" ht="12.75" customHeight="1">
      <c r="A1661" s="52">
        <v>277.0</v>
      </c>
    </row>
    <row r="1662" ht="12.75" customHeight="1">
      <c r="A1662" s="52">
        <v>277.0</v>
      </c>
    </row>
    <row r="1663" ht="12.75" customHeight="1">
      <c r="A1663" s="52">
        <v>278.0</v>
      </c>
    </row>
    <row r="1664" ht="12.75" customHeight="1">
      <c r="A1664" s="52">
        <v>278.0</v>
      </c>
    </row>
    <row r="1665" ht="12.75" customHeight="1">
      <c r="A1665" s="52">
        <v>278.0</v>
      </c>
    </row>
    <row r="1666" ht="12.75" customHeight="1">
      <c r="A1666" s="52">
        <v>278.0</v>
      </c>
    </row>
    <row r="1667" ht="12.75" customHeight="1">
      <c r="A1667" s="52">
        <v>278.0</v>
      </c>
    </row>
    <row r="1668" ht="12.75" customHeight="1">
      <c r="A1668" s="52">
        <v>278.0</v>
      </c>
    </row>
    <row r="1669" ht="12.75" customHeight="1">
      <c r="A1669" s="52">
        <v>279.0</v>
      </c>
    </row>
    <row r="1670" ht="12.75" customHeight="1">
      <c r="A1670" s="52">
        <v>279.0</v>
      </c>
    </row>
    <row r="1671" ht="12.75" customHeight="1">
      <c r="A1671" s="52">
        <v>279.0</v>
      </c>
    </row>
    <row r="1672" ht="12.75" customHeight="1">
      <c r="A1672" s="52">
        <v>279.0</v>
      </c>
    </row>
    <row r="1673" ht="12.75" customHeight="1">
      <c r="A1673" s="52">
        <v>279.0</v>
      </c>
    </row>
    <row r="1674" ht="12.75" customHeight="1">
      <c r="A1674" s="52">
        <v>279.0</v>
      </c>
    </row>
    <row r="1675" ht="12.75" customHeight="1">
      <c r="A1675" s="52">
        <v>280.0</v>
      </c>
    </row>
    <row r="1676" ht="12.75" customHeight="1">
      <c r="A1676" s="52">
        <v>280.0</v>
      </c>
    </row>
    <row r="1677" ht="12.75" customHeight="1">
      <c r="A1677" s="52">
        <v>280.0</v>
      </c>
    </row>
    <row r="1678" ht="12.75" customHeight="1">
      <c r="A1678" s="52">
        <v>280.0</v>
      </c>
    </row>
    <row r="1679" ht="12.75" customHeight="1">
      <c r="A1679" s="52">
        <v>280.0</v>
      </c>
    </row>
    <row r="1680" ht="12.75" customHeight="1">
      <c r="A1680" s="52">
        <v>280.0</v>
      </c>
    </row>
    <row r="1681" ht="12.75" customHeight="1">
      <c r="A1681" s="52">
        <v>281.0</v>
      </c>
    </row>
    <row r="1682" ht="12.75" customHeight="1">
      <c r="A1682" s="52">
        <v>281.0</v>
      </c>
    </row>
    <row r="1683" ht="12.75" customHeight="1">
      <c r="A1683" s="52">
        <v>281.0</v>
      </c>
    </row>
    <row r="1684" ht="12.75" customHeight="1">
      <c r="A1684" s="52">
        <v>281.0</v>
      </c>
    </row>
    <row r="1685" ht="12.75" customHeight="1">
      <c r="A1685" s="52">
        <v>281.0</v>
      </c>
    </row>
    <row r="1686" ht="12.75" customHeight="1">
      <c r="A1686" s="52">
        <v>281.0</v>
      </c>
    </row>
    <row r="1687" ht="12.75" customHeight="1">
      <c r="A1687" s="52">
        <v>282.0</v>
      </c>
    </row>
    <row r="1688" ht="12.75" customHeight="1">
      <c r="A1688" s="52">
        <v>282.0</v>
      </c>
    </row>
    <row r="1689" ht="12.75" customHeight="1">
      <c r="A1689" s="52">
        <v>282.0</v>
      </c>
    </row>
    <row r="1690" ht="12.75" customHeight="1">
      <c r="A1690" s="52">
        <v>282.0</v>
      </c>
    </row>
    <row r="1691" ht="12.75" customHeight="1">
      <c r="A1691" s="52">
        <v>282.0</v>
      </c>
    </row>
    <row r="1692" ht="12.75" customHeight="1">
      <c r="A1692" s="52">
        <v>282.0</v>
      </c>
    </row>
    <row r="1693" ht="12.75" customHeight="1">
      <c r="A1693" s="52">
        <v>283.0</v>
      </c>
    </row>
    <row r="1694" ht="12.75" customHeight="1">
      <c r="A1694" s="52">
        <v>283.0</v>
      </c>
    </row>
    <row r="1695" ht="12.75" customHeight="1">
      <c r="A1695" s="52">
        <v>283.0</v>
      </c>
    </row>
    <row r="1696" ht="12.75" customHeight="1">
      <c r="A1696" s="52">
        <v>283.0</v>
      </c>
    </row>
    <row r="1697" ht="12.75" customHeight="1">
      <c r="A1697" s="52">
        <v>283.0</v>
      </c>
    </row>
    <row r="1698" ht="12.75" customHeight="1">
      <c r="A1698" s="52">
        <v>283.0</v>
      </c>
    </row>
    <row r="1699" ht="12.75" customHeight="1">
      <c r="A1699" s="52">
        <v>284.0</v>
      </c>
    </row>
    <row r="1700" ht="12.75" customHeight="1">
      <c r="A1700" s="52">
        <v>284.0</v>
      </c>
    </row>
    <row r="1701" ht="12.75" customHeight="1">
      <c r="A1701" s="52">
        <v>284.0</v>
      </c>
    </row>
    <row r="1702" ht="12.75" customHeight="1">
      <c r="A1702" s="52">
        <v>284.0</v>
      </c>
    </row>
    <row r="1703" ht="12.75" customHeight="1">
      <c r="A1703" s="52">
        <v>284.0</v>
      </c>
    </row>
    <row r="1704" ht="12.75" customHeight="1">
      <c r="A1704" s="52">
        <v>284.0</v>
      </c>
    </row>
    <row r="1705" ht="12.75" customHeight="1">
      <c r="A1705" s="52">
        <v>285.0</v>
      </c>
    </row>
    <row r="1706" ht="12.75" customHeight="1">
      <c r="A1706" s="52">
        <v>285.0</v>
      </c>
    </row>
    <row r="1707" ht="12.75" customHeight="1">
      <c r="A1707" s="52">
        <v>285.0</v>
      </c>
    </row>
    <row r="1708" ht="12.75" customHeight="1">
      <c r="A1708" s="52">
        <v>285.0</v>
      </c>
    </row>
    <row r="1709" ht="12.75" customHeight="1">
      <c r="A1709" s="52">
        <v>285.0</v>
      </c>
    </row>
    <row r="1710" ht="12.75" customHeight="1">
      <c r="A1710" s="52">
        <v>285.0</v>
      </c>
    </row>
    <row r="1711" ht="12.75" customHeight="1">
      <c r="A1711" s="52">
        <v>286.0</v>
      </c>
    </row>
    <row r="1712" ht="12.75" customHeight="1">
      <c r="A1712" s="52">
        <v>286.0</v>
      </c>
    </row>
    <row r="1713" ht="12.75" customHeight="1">
      <c r="A1713" s="52">
        <v>286.0</v>
      </c>
    </row>
    <row r="1714" ht="12.75" customHeight="1">
      <c r="A1714" s="52">
        <v>286.0</v>
      </c>
    </row>
    <row r="1715" ht="12.75" customHeight="1">
      <c r="A1715" s="52">
        <v>286.0</v>
      </c>
    </row>
    <row r="1716" ht="12.75" customHeight="1">
      <c r="A1716" s="52">
        <v>286.0</v>
      </c>
    </row>
    <row r="1717" ht="12.75" customHeight="1">
      <c r="A1717" s="52">
        <v>287.0</v>
      </c>
    </row>
    <row r="1718" ht="12.75" customHeight="1">
      <c r="A1718" s="52">
        <v>287.0</v>
      </c>
    </row>
    <row r="1719" ht="12.75" customHeight="1">
      <c r="A1719" s="52">
        <v>287.0</v>
      </c>
    </row>
    <row r="1720" ht="12.75" customHeight="1">
      <c r="A1720" s="52">
        <v>287.0</v>
      </c>
    </row>
    <row r="1721" ht="12.75" customHeight="1">
      <c r="A1721" s="52">
        <v>287.0</v>
      </c>
    </row>
    <row r="1722" ht="12.75" customHeight="1">
      <c r="A1722" s="52">
        <v>287.0</v>
      </c>
    </row>
    <row r="1723" ht="12.75" customHeight="1">
      <c r="A1723" s="52">
        <v>288.0</v>
      </c>
    </row>
    <row r="1724" ht="12.75" customHeight="1">
      <c r="A1724" s="52">
        <v>288.0</v>
      </c>
    </row>
    <row r="1725" ht="12.75" customHeight="1">
      <c r="A1725" s="52">
        <v>288.0</v>
      </c>
    </row>
    <row r="1726" ht="12.75" customHeight="1">
      <c r="A1726" s="52">
        <v>288.0</v>
      </c>
    </row>
    <row r="1727" ht="12.75" customHeight="1">
      <c r="A1727" s="52">
        <v>288.0</v>
      </c>
    </row>
    <row r="1728" ht="12.75" customHeight="1">
      <c r="A1728" s="52">
        <v>288.0</v>
      </c>
    </row>
    <row r="1729" ht="12.75" customHeight="1">
      <c r="A1729" s="52">
        <v>289.0</v>
      </c>
    </row>
    <row r="1730" ht="12.75" customHeight="1">
      <c r="A1730" s="52">
        <v>289.0</v>
      </c>
    </row>
    <row r="1731" ht="12.75" customHeight="1">
      <c r="A1731" s="52">
        <v>289.0</v>
      </c>
    </row>
    <row r="1732" ht="12.75" customHeight="1">
      <c r="A1732" s="52">
        <v>289.0</v>
      </c>
    </row>
    <row r="1733" ht="12.75" customHeight="1">
      <c r="A1733" s="52">
        <v>289.0</v>
      </c>
    </row>
    <row r="1734" ht="12.75" customHeight="1">
      <c r="A1734" s="52">
        <v>289.0</v>
      </c>
    </row>
    <row r="1735" ht="12.75" customHeight="1">
      <c r="A1735" s="52">
        <v>290.0</v>
      </c>
    </row>
    <row r="1736" ht="12.75" customHeight="1">
      <c r="A1736" s="52">
        <v>290.0</v>
      </c>
    </row>
    <row r="1737" ht="12.75" customHeight="1">
      <c r="A1737" s="52">
        <v>290.0</v>
      </c>
    </row>
    <row r="1738" ht="12.75" customHeight="1">
      <c r="A1738" s="52">
        <v>290.0</v>
      </c>
    </row>
    <row r="1739" ht="12.75" customHeight="1">
      <c r="A1739" s="52">
        <v>290.0</v>
      </c>
    </row>
    <row r="1740" ht="12.75" customHeight="1">
      <c r="A1740" s="52">
        <v>290.0</v>
      </c>
    </row>
    <row r="1741" ht="12.75" customHeight="1">
      <c r="A1741" s="52">
        <v>291.0</v>
      </c>
    </row>
    <row r="1742" ht="12.75" customHeight="1">
      <c r="A1742" s="52">
        <v>291.0</v>
      </c>
    </row>
    <row r="1743" ht="12.75" customHeight="1">
      <c r="A1743" s="52">
        <v>291.0</v>
      </c>
    </row>
    <row r="1744" ht="12.75" customHeight="1">
      <c r="A1744" s="52">
        <v>291.0</v>
      </c>
    </row>
    <row r="1745" ht="12.75" customHeight="1">
      <c r="A1745" s="52">
        <v>291.0</v>
      </c>
    </row>
    <row r="1746" ht="12.75" customHeight="1">
      <c r="A1746" s="52">
        <v>291.0</v>
      </c>
    </row>
    <row r="1747" ht="12.75" customHeight="1">
      <c r="A1747" s="52">
        <v>292.0</v>
      </c>
    </row>
    <row r="1748" ht="12.75" customHeight="1">
      <c r="A1748" s="52">
        <v>292.0</v>
      </c>
    </row>
    <row r="1749" ht="12.75" customHeight="1">
      <c r="A1749" s="52">
        <v>292.0</v>
      </c>
    </row>
    <row r="1750" ht="12.75" customHeight="1">
      <c r="A1750" s="52">
        <v>292.0</v>
      </c>
    </row>
    <row r="1751" ht="12.75" customHeight="1">
      <c r="A1751" s="52">
        <v>292.0</v>
      </c>
    </row>
    <row r="1752" ht="12.75" customHeight="1">
      <c r="A1752" s="52">
        <v>292.0</v>
      </c>
    </row>
    <row r="1753" ht="12.75" customHeight="1">
      <c r="A1753" s="52">
        <v>293.0</v>
      </c>
    </row>
    <row r="1754" ht="12.75" customHeight="1">
      <c r="A1754" s="52">
        <v>293.0</v>
      </c>
    </row>
    <row r="1755" ht="12.75" customHeight="1">
      <c r="A1755" s="52">
        <v>293.0</v>
      </c>
    </row>
    <row r="1756" ht="12.75" customHeight="1">
      <c r="A1756" s="52">
        <v>293.0</v>
      </c>
    </row>
    <row r="1757" ht="12.75" customHeight="1">
      <c r="A1757" s="52">
        <v>293.0</v>
      </c>
    </row>
    <row r="1758" ht="12.75" customHeight="1">
      <c r="A1758" s="52">
        <v>293.0</v>
      </c>
    </row>
    <row r="1759" ht="12.75" customHeight="1">
      <c r="A1759" s="52">
        <v>294.0</v>
      </c>
    </row>
    <row r="1760" ht="12.75" customHeight="1">
      <c r="A1760" s="52">
        <v>294.0</v>
      </c>
    </row>
    <row r="1761" ht="12.75" customHeight="1">
      <c r="A1761" s="52">
        <v>294.0</v>
      </c>
    </row>
    <row r="1762" ht="12.75" customHeight="1">
      <c r="A1762" s="52">
        <v>294.0</v>
      </c>
    </row>
    <row r="1763" ht="12.75" customHeight="1">
      <c r="A1763" s="52">
        <v>294.0</v>
      </c>
    </row>
    <row r="1764" ht="12.75" customHeight="1">
      <c r="A1764" s="52">
        <v>294.0</v>
      </c>
    </row>
    <row r="1765" ht="12.75" customHeight="1">
      <c r="A1765" s="52">
        <v>295.0</v>
      </c>
    </row>
    <row r="1766" ht="12.75" customHeight="1">
      <c r="A1766" s="52">
        <v>295.0</v>
      </c>
    </row>
    <row r="1767" ht="12.75" customHeight="1">
      <c r="A1767" s="52">
        <v>295.0</v>
      </c>
    </row>
    <row r="1768" ht="12.75" customHeight="1">
      <c r="A1768" s="52">
        <v>295.0</v>
      </c>
    </row>
    <row r="1769" ht="12.75" customHeight="1">
      <c r="A1769" s="52">
        <v>295.0</v>
      </c>
    </row>
    <row r="1770" ht="12.75" customHeight="1">
      <c r="A1770" s="52">
        <v>295.0</v>
      </c>
    </row>
    <row r="1771" ht="12.75" customHeight="1">
      <c r="A1771" s="52">
        <v>296.0</v>
      </c>
    </row>
    <row r="1772" ht="12.75" customHeight="1">
      <c r="A1772" s="52">
        <v>296.0</v>
      </c>
    </row>
    <row r="1773" ht="12.75" customHeight="1">
      <c r="A1773" s="52">
        <v>296.0</v>
      </c>
    </row>
    <row r="1774" ht="12.75" customHeight="1">
      <c r="A1774" s="52">
        <v>296.0</v>
      </c>
    </row>
    <row r="1775" ht="12.75" customHeight="1">
      <c r="A1775" s="52">
        <v>296.0</v>
      </c>
    </row>
    <row r="1776" ht="12.75" customHeight="1">
      <c r="A1776" s="52">
        <v>296.0</v>
      </c>
    </row>
    <row r="1777" ht="12.75" customHeight="1">
      <c r="A1777" s="52">
        <v>297.0</v>
      </c>
    </row>
    <row r="1778" ht="12.75" customHeight="1">
      <c r="A1778" s="52">
        <v>297.0</v>
      </c>
    </row>
    <row r="1779" ht="12.75" customHeight="1">
      <c r="A1779" s="52">
        <v>297.0</v>
      </c>
    </row>
    <row r="1780" ht="12.75" customHeight="1">
      <c r="A1780" s="52">
        <v>297.0</v>
      </c>
    </row>
    <row r="1781" ht="12.75" customHeight="1">
      <c r="A1781" s="52">
        <v>297.0</v>
      </c>
    </row>
    <row r="1782" ht="12.75" customHeight="1">
      <c r="A1782" s="52">
        <v>297.0</v>
      </c>
    </row>
    <row r="1783" ht="12.75" customHeight="1">
      <c r="A1783" s="52">
        <v>298.0</v>
      </c>
    </row>
    <row r="1784" ht="12.75" customHeight="1">
      <c r="A1784" s="52">
        <v>298.0</v>
      </c>
    </row>
    <row r="1785" ht="12.75" customHeight="1">
      <c r="A1785" s="52">
        <v>298.0</v>
      </c>
    </row>
    <row r="1786" ht="12.75" customHeight="1">
      <c r="A1786" s="52">
        <v>298.0</v>
      </c>
    </row>
    <row r="1787" ht="12.75" customHeight="1">
      <c r="A1787" s="52">
        <v>298.0</v>
      </c>
    </row>
    <row r="1788" ht="12.75" customHeight="1">
      <c r="A1788" s="52">
        <v>298.0</v>
      </c>
    </row>
    <row r="1789" ht="12.75" customHeight="1">
      <c r="A1789" s="52">
        <v>299.0</v>
      </c>
    </row>
    <row r="1790" ht="12.75" customHeight="1">
      <c r="A1790" s="52">
        <v>299.0</v>
      </c>
    </row>
    <row r="1791" ht="12.75" customHeight="1">
      <c r="A1791" s="52">
        <v>299.0</v>
      </c>
    </row>
    <row r="1792" ht="12.75" customHeight="1">
      <c r="A1792" s="52">
        <v>299.0</v>
      </c>
    </row>
    <row r="1793" ht="12.75" customHeight="1">
      <c r="A1793" s="52">
        <v>299.0</v>
      </c>
    </row>
    <row r="1794" ht="12.75" customHeight="1">
      <c r="A1794" s="52">
        <v>299.0</v>
      </c>
    </row>
    <row r="1795" ht="12.75" customHeight="1">
      <c r="A1795" s="52">
        <v>300.0</v>
      </c>
    </row>
    <row r="1796" ht="12.75" customHeight="1">
      <c r="A1796" s="52">
        <v>300.0</v>
      </c>
    </row>
    <row r="1797" ht="12.75" customHeight="1">
      <c r="A1797" s="52">
        <v>300.0</v>
      </c>
    </row>
    <row r="1798" ht="12.75" customHeight="1">
      <c r="A1798" s="52">
        <v>300.0</v>
      </c>
    </row>
    <row r="1799" ht="12.75" customHeight="1">
      <c r="A1799" s="52">
        <v>300.0</v>
      </c>
    </row>
    <row r="1800" ht="12.75" customHeight="1">
      <c r="A1800" s="52">
        <v>300.0</v>
      </c>
    </row>
    <row r="1801" ht="12.75" customHeight="1">
      <c r="A1801" s="52">
        <v>301.0</v>
      </c>
    </row>
    <row r="1802" ht="12.75" customHeight="1">
      <c r="A1802" s="52">
        <v>301.0</v>
      </c>
    </row>
    <row r="1803" ht="12.75" customHeight="1">
      <c r="A1803" s="52">
        <v>301.0</v>
      </c>
    </row>
    <row r="1804" ht="12.75" customHeight="1">
      <c r="A1804" s="52">
        <v>301.0</v>
      </c>
    </row>
    <row r="1805" ht="12.75" customHeight="1">
      <c r="A1805" s="52">
        <v>301.0</v>
      </c>
    </row>
    <row r="1806" ht="12.75" customHeight="1">
      <c r="A1806" s="52">
        <v>301.0</v>
      </c>
    </row>
    <row r="1807" ht="12.75" customHeight="1">
      <c r="A1807" s="52">
        <v>302.0</v>
      </c>
    </row>
    <row r="1808" ht="12.75" customHeight="1">
      <c r="A1808" s="52">
        <v>302.0</v>
      </c>
    </row>
    <row r="1809" ht="12.75" customHeight="1">
      <c r="A1809" s="52">
        <v>302.0</v>
      </c>
    </row>
    <row r="1810" ht="12.75" customHeight="1">
      <c r="A1810" s="52">
        <v>302.0</v>
      </c>
    </row>
    <row r="1811" ht="12.75" customHeight="1">
      <c r="A1811" s="52">
        <v>302.0</v>
      </c>
    </row>
    <row r="1812" ht="12.75" customHeight="1">
      <c r="A1812" s="52">
        <v>302.0</v>
      </c>
    </row>
    <row r="1813" ht="12.75" customHeight="1">
      <c r="A1813" s="52">
        <v>303.0</v>
      </c>
    </row>
    <row r="1814" ht="12.75" customHeight="1">
      <c r="A1814" s="52">
        <v>303.0</v>
      </c>
    </row>
    <row r="1815" ht="12.75" customHeight="1">
      <c r="A1815" s="52">
        <v>303.0</v>
      </c>
    </row>
    <row r="1816" ht="12.75" customHeight="1">
      <c r="A1816" s="52">
        <v>303.0</v>
      </c>
    </row>
    <row r="1817" ht="12.75" customHeight="1">
      <c r="A1817" s="52">
        <v>303.0</v>
      </c>
    </row>
    <row r="1818" ht="12.75" customHeight="1">
      <c r="A1818" s="52">
        <v>303.0</v>
      </c>
    </row>
    <row r="1819" ht="12.75" customHeight="1">
      <c r="A1819" s="52">
        <v>304.0</v>
      </c>
    </row>
    <row r="1820" ht="12.75" customHeight="1">
      <c r="A1820" s="52">
        <v>304.0</v>
      </c>
    </row>
    <row r="1821" ht="12.75" customHeight="1">
      <c r="A1821" s="52">
        <v>304.0</v>
      </c>
    </row>
    <row r="1822" ht="12.75" customHeight="1">
      <c r="A1822" s="52">
        <v>304.0</v>
      </c>
    </row>
    <row r="1823" ht="12.75" customHeight="1">
      <c r="A1823" s="52">
        <v>304.0</v>
      </c>
    </row>
    <row r="1824" ht="12.75" customHeight="1">
      <c r="A1824" s="52">
        <v>304.0</v>
      </c>
    </row>
    <row r="1825" ht="12.75" customHeight="1">
      <c r="A1825" s="52">
        <v>305.0</v>
      </c>
    </row>
    <row r="1826" ht="12.75" customHeight="1">
      <c r="A1826" s="52">
        <v>305.0</v>
      </c>
    </row>
    <row r="1827" ht="12.75" customHeight="1">
      <c r="A1827" s="52">
        <v>305.0</v>
      </c>
    </row>
    <row r="1828" ht="12.75" customHeight="1">
      <c r="A1828" s="52">
        <v>305.0</v>
      </c>
    </row>
    <row r="1829" ht="12.75" customHeight="1">
      <c r="A1829" s="52">
        <v>305.0</v>
      </c>
    </row>
    <row r="1830" ht="12.75" customHeight="1">
      <c r="A1830" s="52">
        <v>305.0</v>
      </c>
    </row>
    <row r="1831" ht="12.75" customHeight="1">
      <c r="A1831" s="52">
        <v>306.0</v>
      </c>
    </row>
    <row r="1832" ht="12.75" customHeight="1">
      <c r="A1832" s="52">
        <v>306.0</v>
      </c>
    </row>
    <row r="1833" ht="12.75" customHeight="1">
      <c r="A1833" s="52">
        <v>306.0</v>
      </c>
    </row>
    <row r="1834" ht="12.75" customHeight="1">
      <c r="A1834" s="52">
        <v>306.0</v>
      </c>
    </row>
    <row r="1835" ht="12.75" customHeight="1">
      <c r="A1835" s="52">
        <v>306.0</v>
      </c>
    </row>
    <row r="1836" ht="12.75" customHeight="1">
      <c r="A1836" s="52">
        <v>306.0</v>
      </c>
    </row>
    <row r="1837" ht="12.75" customHeight="1">
      <c r="A1837" s="52">
        <v>307.0</v>
      </c>
    </row>
    <row r="1838" ht="12.75" customHeight="1">
      <c r="A1838" s="52">
        <v>307.0</v>
      </c>
    </row>
    <row r="1839" ht="12.75" customHeight="1">
      <c r="A1839" s="52">
        <v>307.0</v>
      </c>
    </row>
    <row r="1840" ht="12.75" customHeight="1">
      <c r="A1840" s="52">
        <v>307.0</v>
      </c>
    </row>
    <row r="1841" ht="12.75" customHeight="1">
      <c r="A1841" s="52">
        <v>307.0</v>
      </c>
    </row>
    <row r="1842" ht="12.75" customHeight="1">
      <c r="A1842" s="52">
        <v>307.0</v>
      </c>
    </row>
    <row r="1843" ht="12.75" customHeight="1">
      <c r="A1843" s="52">
        <v>308.0</v>
      </c>
    </row>
    <row r="1844" ht="12.75" customHeight="1">
      <c r="A1844" s="52">
        <v>308.0</v>
      </c>
    </row>
    <row r="1845" ht="12.75" customHeight="1">
      <c r="A1845" s="52">
        <v>308.0</v>
      </c>
    </row>
    <row r="1846" ht="12.75" customHeight="1">
      <c r="A1846" s="52">
        <v>308.0</v>
      </c>
    </row>
    <row r="1847" ht="12.75" customHeight="1">
      <c r="A1847" s="52">
        <v>308.0</v>
      </c>
    </row>
    <row r="1848" ht="12.75" customHeight="1">
      <c r="A1848" s="52">
        <v>308.0</v>
      </c>
    </row>
    <row r="1849" ht="12.75" customHeight="1">
      <c r="A1849" s="52">
        <v>309.0</v>
      </c>
    </row>
    <row r="1850" ht="12.75" customHeight="1">
      <c r="A1850" s="52">
        <v>309.0</v>
      </c>
    </row>
    <row r="1851" ht="12.75" customHeight="1">
      <c r="A1851" s="52">
        <v>309.0</v>
      </c>
    </row>
    <row r="1852" ht="12.75" customHeight="1">
      <c r="A1852" s="52">
        <v>309.0</v>
      </c>
    </row>
    <row r="1853" ht="12.75" customHeight="1">
      <c r="A1853" s="52">
        <v>309.0</v>
      </c>
    </row>
    <row r="1854" ht="12.75" customHeight="1">
      <c r="A1854" s="52">
        <v>309.0</v>
      </c>
    </row>
    <row r="1855" ht="12.75" customHeight="1">
      <c r="A1855" s="52">
        <v>310.0</v>
      </c>
    </row>
    <row r="1856" ht="12.75" customHeight="1">
      <c r="A1856" s="52">
        <v>310.0</v>
      </c>
    </row>
    <row r="1857" ht="12.75" customHeight="1">
      <c r="A1857" s="52">
        <v>310.0</v>
      </c>
    </row>
    <row r="1858" ht="12.75" customHeight="1">
      <c r="A1858" s="52">
        <v>310.0</v>
      </c>
    </row>
    <row r="1859" ht="12.75" customHeight="1">
      <c r="A1859" s="52">
        <v>310.0</v>
      </c>
    </row>
    <row r="1860" ht="12.75" customHeight="1">
      <c r="A1860" s="52">
        <v>310.0</v>
      </c>
    </row>
    <row r="1861" ht="12.75" customHeight="1">
      <c r="A1861" s="52">
        <v>311.0</v>
      </c>
    </row>
    <row r="1862" ht="12.75" customHeight="1">
      <c r="A1862" s="52">
        <v>311.0</v>
      </c>
    </row>
    <row r="1863" ht="12.75" customHeight="1">
      <c r="A1863" s="52">
        <v>311.0</v>
      </c>
    </row>
    <row r="1864" ht="12.75" customHeight="1">
      <c r="A1864" s="52">
        <v>311.0</v>
      </c>
    </row>
    <row r="1865" ht="12.75" customHeight="1">
      <c r="A1865" s="52">
        <v>311.0</v>
      </c>
    </row>
    <row r="1866" ht="12.75" customHeight="1">
      <c r="A1866" s="52">
        <v>311.0</v>
      </c>
    </row>
    <row r="1867" ht="12.75" customHeight="1">
      <c r="A1867" s="52">
        <v>312.0</v>
      </c>
    </row>
    <row r="1868" ht="12.75" customHeight="1">
      <c r="A1868" s="52">
        <v>312.0</v>
      </c>
    </row>
    <row r="1869" ht="12.75" customHeight="1">
      <c r="A1869" s="52">
        <v>312.0</v>
      </c>
    </row>
    <row r="1870" ht="12.75" customHeight="1">
      <c r="A1870" s="52">
        <v>312.0</v>
      </c>
    </row>
    <row r="1871" ht="12.75" customHeight="1">
      <c r="A1871" s="52">
        <v>312.0</v>
      </c>
    </row>
    <row r="1872" ht="12.75" customHeight="1">
      <c r="A1872" s="52">
        <v>312.0</v>
      </c>
    </row>
    <row r="1873" ht="12.75" customHeight="1">
      <c r="A1873" s="52">
        <v>313.0</v>
      </c>
    </row>
    <row r="1874" ht="12.75" customHeight="1">
      <c r="A1874" s="52">
        <v>313.0</v>
      </c>
    </row>
    <row r="1875" ht="12.75" customHeight="1">
      <c r="A1875" s="52">
        <v>313.0</v>
      </c>
    </row>
    <row r="1876" ht="12.75" customHeight="1">
      <c r="A1876" s="52">
        <v>313.0</v>
      </c>
    </row>
    <row r="1877" ht="12.75" customHeight="1">
      <c r="A1877" s="52">
        <v>313.0</v>
      </c>
    </row>
    <row r="1878" ht="12.75" customHeight="1">
      <c r="A1878" s="52">
        <v>313.0</v>
      </c>
    </row>
    <row r="1879" ht="12.75" customHeight="1">
      <c r="A1879" s="52">
        <v>314.0</v>
      </c>
    </row>
    <row r="1880" ht="12.75" customHeight="1">
      <c r="A1880" s="52">
        <v>314.0</v>
      </c>
    </row>
    <row r="1881" ht="12.75" customHeight="1">
      <c r="A1881" s="52">
        <v>314.0</v>
      </c>
    </row>
    <row r="1882" ht="12.75" customHeight="1">
      <c r="A1882" s="52">
        <v>314.0</v>
      </c>
    </row>
    <row r="1883" ht="12.75" customHeight="1">
      <c r="A1883" s="52">
        <v>314.0</v>
      </c>
    </row>
    <row r="1884" ht="12.75" customHeight="1">
      <c r="A1884" s="52">
        <v>314.0</v>
      </c>
    </row>
    <row r="1885" ht="12.75" customHeight="1">
      <c r="A1885" s="52">
        <v>315.0</v>
      </c>
    </row>
    <row r="1886" ht="12.75" customHeight="1">
      <c r="A1886" s="52">
        <v>315.0</v>
      </c>
    </row>
    <row r="1887" ht="12.75" customHeight="1">
      <c r="A1887" s="52">
        <v>315.0</v>
      </c>
    </row>
    <row r="1888" ht="12.75" customHeight="1">
      <c r="A1888" s="52">
        <v>315.0</v>
      </c>
    </row>
    <row r="1889" ht="12.75" customHeight="1">
      <c r="A1889" s="52">
        <v>315.0</v>
      </c>
    </row>
    <row r="1890" ht="12.75" customHeight="1">
      <c r="A1890" s="52">
        <v>315.0</v>
      </c>
    </row>
    <row r="1891" ht="12.75" customHeight="1">
      <c r="A1891" s="52">
        <v>316.0</v>
      </c>
    </row>
    <row r="1892" ht="12.75" customHeight="1">
      <c r="A1892" s="52">
        <v>316.0</v>
      </c>
    </row>
    <row r="1893" ht="12.75" customHeight="1">
      <c r="A1893" s="52">
        <v>316.0</v>
      </c>
    </row>
    <row r="1894" ht="12.75" customHeight="1">
      <c r="A1894" s="52">
        <v>316.0</v>
      </c>
    </row>
    <row r="1895" ht="12.75" customHeight="1">
      <c r="A1895" s="52">
        <v>316.0</v>
      </c>
    </row>
    <row r="1896" ht="12.75" customHeight="1">
      <c r="A1896" s="52">
        <v>316.0</v>
      </c>
    </row>
    <row r="1897" ht="12.75" customHeight="1">
      <c r="A1897" s="52">
        <v>317.0</v>
      </c>
    </row>
    <row r="1898" ht="12.75" customHeight="1">
      <c r="A1898" s="52">
        <v>317.0</v>
      </c>
    </row>
    <row r="1899" ht="12.75" customHeight="1">
      <c r="A1899" s="52">
        <v>317.0</v>
      </c>
    </row>
    <row r="1900" ht="12.75" customHeight="1">
      <c r="A1900" s="52">
        <v>317.0</v>
      </c>
    </row>
    <row r="1901" ht="12.75" customHeight="1">
      <c r="A1901" s="52">
        <v>317.0</v>
      </c>
    </row>
    <row r="1902" ht="12.75" customHeight="1">
      <c r="A1902" s="52">
        <v>317.0</v>
      </c>
    </row>
    <row r="1903" ht="12.75" customHeight="1">
      <c r="A1903" s="52">
        <v>318.0</v>
      </c>
    </row>
    <row r="1904" ht="12.75" customHeight="1">
      <c r="A1904" s="52">
        <v>318.0</v>
      </c>
    </row>
    <row r="1905" ht="12.75" customHeight="1">
      <c r="A1905" s="52">
        <v>318.0</v>
      </c>
    </row>
    <row r="1906" ht="12.75" customHeight="1">
      <c r="A1906" s="52">
        <v>318.0</v>
      </c>
    </row>
    <row r="1907" ht="12.75" customHeight="1">
      <c r="A1907" s="52">
        <v>318.0</v>
      </c>
    </row>
    <row r="1908" ht="12.75" customHeight="1">
      <c r="A1908" s="52">
        <v>318.0</v>
      </c>
    </row>
    <row r="1909" ht="12.75" customHeight="1">
      <c r="A1909" s="52">
        <v>319.0</v>
      </c>
    </row>
    <row r="1910" ht="12.75" customHeight="1">
      <c r="A1910" s="52">
        <v>319.0</v>
      </c>
    </row>
    <row r="1911" ht="12.75" customHeight="1">
      <c r="A1911" s="52">
        <v>319.0</v>
      </c>
    </row>
    <row r="1912" ht="12.75" customHeight="1">
      <c r="A1912" s="52">
        <v>319.0</v>
      </c>
    </row>
    <row r="1913" ht="12.75" customHeight="1">
      <c r="A1913" s="52">
        <v>319.0</v>
      </c>
    </row>
    <row r="1914" ht="12.75" customHeight="1">
      <c r="A1914" s="52">
        <v>319.0</v>
      </c>
    </row>
    <row r="1915" ht="12.75" customHeight="1">
      <c r="A1915" s="52">
        <v>320.0</v>
      </c>
    </row>
    <row r="1916" ht="12.75" customHeight="1">
      <c r="A1916" s="52">
        <v>320.0</v>
      </c>
    </row>
    <row r="1917" ht="12.75" customHeight="1">
      <c r="A1917" s="52">
        <v>320.0</v>
      </c>
    </row>
    <row r="1918" ht="12.75" customHeight="1">
      <c r="A1918" s="52">
        <v>320.0</v>
      </c>
    </row>
    <row r="1919" ht="12.75" customHeight="1">
      <c r="A1919" s="52">
        <v>320.0</v>
      </c>
    </row>
    <row r="1920" ht="12.75" customHeight="1">
      <c r="A1920" s="52">
        <v>320.0</v>
      </c>
    </row>
    <row r="1921" ht="12.75" customHeight="1">
      <c r="A1921" s="52">
        <v>321.0</v>
      </c>
    </row>
    <row r="1922" ht="12.75" customHeight="1">
      <c r="A1922" s="52">
        <v>321.0</v>
      </c>
    </row>
    <row r="1923" ht="12.75" customHeight="1">
      <c r="A1923" s="52">
        <v>321.0</v>
      </c>
    </row>
    <row r="1924" ht="12.75" customHeight="1">
      <c r="A1924" s="52">
        <v>321.0</v>
      </c>
    </row>
    <row r="1925" ht="12.75" customHeight="1">
      <c r="A1925" s="52">
        <v>321.0</v>
      </c>
    </row>
    <row r="1926" ht="12.75" customHeight="1">
      <c r="A1926" s="52">
        <v>321.0</v>
      </c>
    </row>
    <row r="1927" ht="12.75" customHeight="1">
      <c r="A1927" s="52">
        <v>322.0</v>
      </c>
    </row>
    <row r="1928" ht="12.75" customHeight="1">
      <c r="A1928" s="52">
        <v>322.0</v>
      </c>
    </row>
    <row r="1929" ht="12.75" customHeight="1">
      <c r="A1929" s="52">
        <v>322.0</v>
      </c>
    </row>
    <row r="1930" ht="12.75" customHeight="1">
      <c r="A1930" s="52">
        <v>322.0</v>
      </c>
    </row>
    <row r="1931" ht="12.75" customHeight="1">
      <c r="A1931" s="52">
        <v>322.0</v>
      </c>
    </row>
    <row r="1932" ht="12.75" customHeight="1">
      <c r="A1932" s="52">
        <v>322.0</v>
      </c>
    </row>
    <row r="1933" ht="12.75" customHeight="1">
      <c r="A1933" s="52">
        <v>323.0</v>
      </c>
    </row>
    <row r="1934" ht="12.75" customHeight="1">
      <c r="A1934" s="52">
        <v>323.0</v>
      </c>
    </row>
    <row r="1935" ht="12.75" customHeight="1">
      <c r="A1935" s="52">
        <v>323.0</v>
      </c>
    </row>
    <row r="1936" ht="12.75" customHeight="1">
      <c r="A1936" s="52">
        <v>323.0</v>
      </c>
    </row>
    <row r="1937" ht="12.75" customHeight="1">
      <c r="A1937" s="52">
        <v>323.0</v>
      </c>
    </row>
    <row r="1938" ht="12.75" customHeight="1">
      <c r="A1938" s="52">
        <v>323.0</v>
      </c>
    </row>
    <row r="1939" ht="12.75" customHeight="1">
      <c r="A1939" s="52">
        <v>324.0</v>
      </c>
    </row>
    <row r="1940" ht="12.75" customHeight="1">
      <c r="A1940" s="52">
        <v>324.0</v>
      </c>
    </row>
    <row r="1941" ht="12.75" customHeight="1">
      <c r="A1941" s="52">
        <v>324.0</v>
      </c>
    </row>
    <row r="1942" ht="12.75" customHeight="1">
      <c r="A1942" s="52">
        <v>324.0</v>
      </c>
    </row>
    <row r="1943" ht="12.75" customHeight="1">
      <c r="A1943" s="52">
        <v>324.0</v>
      </c>
    </row>
    <row r="1944" ht="12.75" customHeight="1">
      <c r="A1944" s="52">
        <v>324.0</v>
      </c>
    </row>
    <row r="1945" ht="12.75" customHeight="1">
      <c r="A1945" s="52">
        <v>325.0</v>
      </c>
    </row>
    <row r="1946" ht="12.75" customHeight="1">
      <c r="A1946" s="52">
        <v>325.0</v>
      </c>
    </row>
    <row r="1947" ht="12.75" customHeight="1">
      <c r="A1947" s="52">
        <v>325.0</v>
      </c>
    </row>
    <row r="1948" ht="12.75" customHeight="1">
      <c r="A1948" s="52">
        <v>325.0</v>
      </c>
    </row>
    <row r="1949" ht="12.75" customHeight="1">
      <c r="A1949" s="52">
        <v>325.0</v>
      </c>
    </row>
    <row r="1950" ht="12.75" customHeight="1">
      <c r="A1950" s="52">
        <v>325.0</v>
      </c>
    </row>
    <row r="1951" ht="12.75" customHeight="1">
      <c r="A1951" s="52">
        <v>326.0</v>
      </c>
    </row>
    <row r="1952" ht="12.75" customHeight="1">
      <c r="A1952" s="52">
        <v>326.0</v>
      </c>
    </row>
    <row r="1953" ht="12.75" customHeight="1">
      <c r="A1953" s="52">
        <v>326.0</v>
      </c>
    </row>
    <row r="1954" ht="12.75" customHeight="1">
      <c r="A1954" s="52">
        <v>326.0</v>
      </c>
    </row>
    <row r="1955" ht="12.75" customHeight="1">
      <c r="A1955" s="52">
        <v>326.0</v>
      </c>
    </row>
    <row r="1956" ht="12.75" customHeight="1">
      <c r="A1956" s="52">
        <v>326.0</v>
      </c>
    </row>
    <row r="1957" ht="12.75" customHeight="1">
      <c r="A1957" s="52">
        <v>327.0</v>
      </c>
    </row>
    <row r="1958" ht="12.75" customHeight="1">
      <c r="A1958" s="52">
        <v>327.0</v>
      </c>
    </row>
    <row r="1959" ht="12.75" customHeight="1">
      <c r="A1959" s="52">
        <v>327.0</v>
      </c>
    </row>
    <row r="1960" ht="12.75" customHeight="1">
      <c r="A1960" s="52">
        <v>327.0</v>
      </c>
    </row>
    <row r="1961" ht="12.75" customHeight="1">
      <c r="A1961" s="52">
        <v>327.0</v>
      </c>
    </row>
    <row r="1962" ht="12.75" customHeight="1">
      <c r="A1962" s="52">
        <v>327.0</v>
      </c>
    </row>
    <row r="1963" ht="12.75" customHeight="1">
      <c r="A1963" s="52">
        <v>328.0</v>
      </c>
    </row>
    <row r="1964" ht="12.75" customHeight="1">
      <c r="A1964" s="52">
        <v>328.0</v>
      </c>
    </row>
    <row r="1965" ht="12.75" customHeight="1">
      <c r="A1965" s="52">
        <v>328.0</v>
      </c>
    </row>
    <row r="1966" ht="12.75" customHeight="1">
      <c r="A1966" s="52">
        <v>328.0</v>
      </c>
    </row>
    <row r="1967" ht="12.75" customHeight="1">
      <c r="A1967" s="52">
        <v>328.0</v>
      </c>
    </row>
    <row r="1968" ht="12.75" customHeight="1">
      <c r="A1968" s="52">
        <v>328.0</v>
      </c>
    </row>
    <row r="1969" ht="12.75" customHeight="1">
      <c r="A1969" s="52">
        <v>329.0</v>
      </c>
    </row>
    <row r="1970" ht="12.75" customHeight="1">
      <c r="A1970" s="52">
        <v>329.0</v>
      </c>
    </row>
    <row r="1971" ht="12.75" customHeight="1">
      <c r="A1971" s="52">
        <v>329.0</v>
      </c>
    </row>
    <row r="1972" ht="12.75" customHeight="1">
      <c r="A1972" s="52">
        <v>329.0</v>
      </c>
    </row>
    <row r="1973" ht="12.75" customHeight="1">
      <c r="A1973" s="52">
        <v>329.0</v>
      </c>
    </row>
    <row r="1974" ht="12.75" customHeight="1">
      <c r="A1974" s="52">
        <v>329.0</v>
      </c>
    </row>
    <row r="1975" ht="12.75" customHeight="1">
      <c r="A1975" s="52">
        <v>330.0</v>
      </c>
    </row>
    <row r="1976" ht="12.75" customHeight="1">
      <c r="A1976" s="52">
        <v>330.0</v>
      </c>
    </row>
    <row r="1977" ht="12.75" customHeight="1">
      <c r="A1977" s="52">
        <v>330.0</v>
      </c>
    </row>
    <row r="1978" ht="12.75" customHeight="1">
      <c r="A1978" s="52">
        <v>330.0</v>
      </c>
    </row>
    <row r="1979" ht="12.75" customHeight="1">
      <c r="A1979" s="52">
        <v>330.0</v>
      </c>
    </row>
    <row r="1980" ht="12.75" customHeight="1">
      <c r="A1980" s="52">
        <v>330.0</v>
      </c>
    </row>
    <row r="1981" ht="12.75" customHeight="1">
      <c r="A1981" s="52">
        <v>331.0</v>
      </c>
    </row>
    <row r="1982" ht="12.75" customHeight="1">
      <c r="A1982" s="52">
        <v>331.0</v>
      </c>
    </row>
    <row r="1983" ht="12.75" customHeight="1">
      <c r="A1983" s="52">
        <v>331.0</v>
      </c>
    </row>
    <row r="1984" ht="12.75" customHeight="1">
      <c r="A1984" s="52">
        <v>331.0</v>
      </c>
    </row>
    <row r="1985" ht="12.75" customHeight="1">
      <c r="A1985" s="52">
        <v>331.0</v>
      </c>
    </row>
    <row r="1986" ht="12.75" customHeight="1">
      <c r="A1986" s="52">
        <v>331.0</v>
      </c>
    </row>
    <row r="1987" ht="12.75" customHeight="1">
      <c r="A1987" s="52">
        <v>332.0</v>
      </c>
    </row>
    <row r="1988" ht="12.75" customHeight="1">
      <c r="A1988" s="52">
        <v>332.0</v>
      </c>
    </row>
    <row r="1989" ht="12.75" customHeight="1">
      <c r="A1989" s="52">
        <v>332.0</v>
      </c>
    </row>
    <row r="1990" ht="12.75" customHeight="1">
      <c r="A1990" s="52">
        <v>332.0</v>
      </c>
    </row>
    <row r="1991" ht="12.75" customHeight="1">
      <c r="A1991" s="52">
        <v>332.0</v>
      </c>
    </row>
    <row r="1992" ht="12.75" customHeight="1">
      <c r="A1992" s="52">
        <v>332.0</v>
      </c>
    </row>
    <row r="1993" ht="12.75" customHeight="1">
      <c r="A1993" s="52">
        <v>333.0</v>
      </c>
    </row>
    <row r="1994" ht="12.75" customHeight="1">
      <c r="A1994" s="52">
        <v>333.0</v>
      </c>
    </row>
    <row r="1995" ht="12.75" customHeight="1">
      <c r="A1995" s="52">
        <v>333.0</v>
      </c>
    </row>
    <row r="1996" ht="12.75" customHeight="1">
      <c r="A1996" s="52">
        <v>333.0</v>
      </c>
    </row>
    <row r="1997" ht="12.75" customHeight="1">
      <c r="A1997" s="52">
        <v>333.0</v>
      </c>
    </row>
    <row r="1998" ht="12.75" customHeight="1">
      <c r="A1998" s="52">
        <v>333.0</v>
      </c>
    </row>
    <row r="1999" ht="12.75" customHeight="1">
      <c r="A1999" s="52">
        <v>334.0</v>
      </c>
    </row>
    <row r="2000" ht="12.75" customHeight="1">
      <c r="A2000" s="52">
        <v>334.0</v>
      </c>
    </row>
    <row r="2001" ht="12.75" customHeight="1">
      <c r="A2001" s="52">
        <v>334.0</v>
      </c>
    </row>
    <row r="2002" ht="12.75" customHeight="1">
      <c r="A2002" s="52">
        <v>334.0</v>
      </c>
    </row>
    <row r="2003" ht="12.75" customHeight="1">
      <c r="A2003" s="52">
        <v>334.0</v>
      </c>
    </row>
    <row r="2004" ht="12.75" customHeight="1">
      <c r="A2004" s="52">
        <v>334.0</v>
      </c>
    </row>
    <row r="2005" ht="12.75" customHeight="1">
      <c r="A2005" s="52">
        <v>335.0</v>
      </c>
    </row>
    <row r="2006" ht="12.75" customHeight="1">
      <c r="A2006" s="52">
        <v>335.0</v>
      </c>
    </row>
    <row r="2007" ht="12.75" customHeight="1">
      <c r="A2007" s="52">
        <v>335.0</v>
      </c>
    </row>
    <row r="2008" ht="12.75" customHeight="1">
      <c r="A2008" s="52">
        <v>335.0</v>
      </c>
    </row>
    <row r="2009" ht="12.75" customHeight="1">
      <c r="A2009" s="52">
        <v>335.0</v>
      </c>
    </row>
    <row r="2010" ht="12.75" customHeight="1">
      <c r="A2010" s="52">
        <v>335.0</v>
      </c>
    </row>
    <row r="2011" ht="12.75" customHeight="1">
      <c r="A2011" s="52">
        <v>336.0</v>
      </c>
    </row>
    <row r="2012" ht="12.75" customHeight="1">
      <c r="A2012" s="52">
        <v>336.0</v>
      </c>
    </row>
    <row r="2013" ht="12.75" customHeight="1">
      <c r="A2013" s="52">
        <v>336.0</v>
      </c>
    </row>
    <row r="2014" ht="12.75" customHeight="1">
      <c r="A2014" s="52">
        <v>336.0</v>
      </c>
    </row>
    <row r="2015" ht="12.75" customHeight="1">
      <c r="A2015" s="52">
        <v>336.0</v>
      </c>
    </row>
    <row r="2016" ht="12.75" customHeight="1">
      <c r="A2016" s="52">
        <v>336.0</v>
      </c>
    </row>
    <row r="2017" ht="12.75" customHeight="1">
      <c r="A2017" s="52">
        <v>337.0</v>
      </c>
    </row>
    <row r="2018" ht="12.75" customHeight="1">
      <c r="A2018" s="52">
        <v>337.0</v>
      </c>
    </row>
    <row r="2019" ht="12.75" customHeight="1">
      <c r="A2019" s="52">
        <v>337.0</v>
      </c>
    </row>
    <row r="2020" ht="12.75" customHeight="1">
      <c r="A2020" s="52">
        <v>337.0</v>
      </c>
    </row>
    <row r="2021" ht="12.75" customHeight="1">
      <c r="A2021" s="52">
        <v>337.0</v>
      </c>
    </row>
    <row r="2022" ht="12.75" customHeight="1">
      <c r="A2022" s="52">
        <v>337.0</v>
      </c>
    </row>
    <row r="2023" ht="12.75" customHeight="1">
      <c r="A2023" s="52">
        <v>338.0</v>
      </c>
    </row>
    <row r="2024" ht="12.75" customHeight="1">
      <c r="A2024" s="52">
        <v>338.0</v>
      </c>
    </row>
    <row r="2025" ht="12.75" customHeight="1">
      <c r="A2025" s="52">
        <v>338.0</v>
      </c>
    </row>
    <row r="2026" ht="12.75" customHeight="1">
      <c r="A2026" s="52">
        <v>338.0</v>
      </c>
    </row>
    <row r="2027" ht="12.75" customHeight="1">
      <c r="A2027" s="52">
        <v>338.0</v>
      </c>
    </row>
    <row r="2028" ht="12.75" customHeight="1">
      <c r="A2028" s="52">
        <v>338.0</v>
      </c>
    </row>
    <row r="2029" ht="12.75" customHeight="1">
      <c r="A2029" s="52">
        <v>339.0</v>
      </c>
    </row>
    <row r="2030" ht="12.75" customHeight="1">
      <c r="A2030" s="52">
        <v>339.0</v>
      </c>
    </row>
    <row r="2031" ht="12.75" customHeight="1">
      <c r="A2031" s="52">
        <v>339.0</v>
      </c>
    </row>
    <row r="2032" ht="12.75" customHeight="1">
      <c r="A2032" s="52">
        <v>339.0</v>
      </c>
    </row>
    <row r="2033" ht="12.75" customHeight="1">
      <c r="A2033" s="52">
        <v>339.0</v>
      </c>
    </row>
    <row r="2034" ht="12.75" customHeight="1">
      <c r="A2034" s="52">
        <v>339.0</v>
      </c>
    </row>
    <row r="2035" ht="12.75" customHeight="1">
      <c r="A2035" s="52">
        <v>340.0</v>
      </c>
    </row>
    <row r="2036" ht="12.75" customHeight="1">
      <c r="A2036" s="52">
        <v>340.0</v>
      </c>
    </row>
    <row r="2037" ht="12.75" customHeight="1">
      <c r="A2037" s="52">
        <v>340.0</v>
      </c>
    </row>
    <row r="2038" ht="12.75" customHeight="1">
      <c r="A2038" s="52">
        <v>340.0</v>
      </c>
    </row>
    <row r="2039" ht="12.75" customHeight="1">
      <c r="A2039" s="52">
        <v>340.0</v>
      </c>
    </row>
    <row r="2040" ht="12.75" customHeight="1">
      <c r="A2040" s="52">
        <v>340.0</v>
      </c>
    </row>
    <row r="2041" ht="12.75" customHeight="1">
      <c r="A2041" s="52">
        <v>341.0</v>
      </c>
    </row>
    <row r="2042" ht="12.75" customHeight="1">
      <c r="A2042" s="52">
        <v>341.0</v>
      </c>
    </row>
    <row r="2043" ht="12.75" customHeight="1">
      <c r="A2043" s="52">
        <v>341.0</v>
      </c>
    </row>
    <row r="2044" ht="12.75" customHeight="1">
      <c r="A2044" s="52">
        <v>341.0</v>
      </c>
    </row>
    <row r="2045" ht="12.75" customHeight="1">
      <c r="A2045" s="52">
        <v>341.0</v>
      </c>
    </row>
    <row r="2046" ht="12.75" customHeight="1">
      <c r="A2046" s="52">
        <v>341.0</v>
      </c>
    </row>
    <row r="2047" ht="12.75" customHeight="1">
      <c r="A2047" s="52">
        <v>342.0</v>
      </c>
    </row>
    <row r="2048" ht="12.75" customHeight="1">
      <c r="A2048" s="52">
        <v>342.0</v>
      </c>
    </row>
    <row r="2049" ht="12.75" customHeight="1">
      <c r="A2049" s="52">
        <v>342.0</v>
      </c>
    </row>
    <row r="2050" ht="12.75" customHeight="1">
      <c r="A2050" s="52">
        <v>342.0</v>
      </c>
    </row>
    <row r="2051" ht="12.75" customHeight="1">
      <c r="A2051" s="52">
        <v>342.0</v>
      </c>
    </row>
    <row r="2052" ht="12.75" customHeight="1">
      <c r="A2052" s="52">
        <v>342.0</v>
      </c>
    </row>
    <row r="2053" ht="12.75" customHeight="1">
      <c r="A2053" s="52">
        <v>343.0</v>
      </c>
    </row>
    <row r="2054" ht="12.75" customHeight="1">
      <c r="A2054" s="52">
        <v>343.0</v>
      </c>
    </row>
    <row r="2055" ht="12.75" customHeight="1">
      <c r="A2055" s="52">
        <v>343.0</v>
      </c>
    </row>
    <row r="2056" ht="12.75" customHeight="1">
      <c r="A2056" s="52">
        <v>343.0</v>
      </c>
    </row>
    <row r="2057" ht="12.75" customHeight="1">
      <c r="A2057" s="52">
        <v>343.0</v>
      </c>
    </row>
    <row r="2058" ht="12.75" customHeight="1">
      <c r="A2058" s="52">
        <v>343.0</v>
      </c>
    </row>
    <row r="2059" ht="12.75" customHeight="1">
      <c r="A2059" s="52">
        <v>344.0</v>
      </c>
    </row>
    <row r="2060" ht="12.75" customHeight="1">
      <c r="A2060" s="52">
        <v>344.0</v>
      </c>
    </row>
    <row r="2061" ht="12.75" customHeight="1">
      <c r="A2061" s="52">
        <v>344.0</v>
      </c>
    </row>
    <row r="2062" ht="12.75" customHeight="1">
      <c r="A2062" s="52">
        <v>344.0</v>
      </c>
    </row>
    <row r="2063" ht="12.75" customHeight="1">
      <c r="A2063" s="52">
        <v>344.0</v>
      </c>
    </row>
    <row r="2064" ht="12.75" customHeight="1">
      <c r="A2064" s="52">
        <v>344.0</v>
      </c>
    </row>
    <row r="2065" ht="12.75" customHeight="1">
      <c r="A2065" s="52">
        <v>345.0</v>
      </c>
    </row>
    <row r="2066" ht="12.75" customHeight="1">
      <c r="A2066" s="52">
        <v>345.0</v>
      </c>
    </row>
    <row r="2067" ht="12.75" customHeight="1">
      <c r="A2067" s="52">
        <v>345.0</v>
      </c>
    </row>
    <row r="2068" ht="12.75" customHeight="1">
      <c r="A2068" s="52">
        <v>345.0</v>
      </c>
    </row>
    <row r="2069" ht="12.75" customHeight="1">
      <c r="A2069" s="52">
        <v>345.0</v>
      </c>
    </row>
    <row r="2070" ht="12.75" customHeight="1">
      <c r="A2070" s="52">
        <v>345.0</v>
      </c>
    </row>
    <row r="2071" ht="12.75" customHeight="1">
      <c r="A2071" s="52">
        <v>346.0</v>
      </c>
    </row>
    <row r="2072" ht="12.75" customHeight="1">
      <c r="A2072" s="52">
        <v>346.0</v>
      </c>
    </row>
    <row r="2073" ht="12.75" customHeight="1">
      <c r="A2073" s="52">
        <v>346.0</v>
      </c>
    </row>
    <row r="2074" ht="12.75" customHeight="1">
      <c r="A2074" s="52">
        <v>346.0</v>
      </c>
    </row>
    <row r="2075" ht="12.75" customHeight="1">
      <c r="A2075" s="52">
        <v>346.0</v>
      </c>
    </row>
    <row r="2076" ht="12.75" customHeight="1">
      <c r="A2076" s="52">
        <v>346.0</v>
      </c>
    </row>
    <row r="2077" ht="12.75" customHeight="1">
      <c r="A2077" s="52">
        <v>347.0</v>
      </c>
    </row>
    <row r="2078" ht="12.75" customHeight="1">
      <c r="A2078" s="52">
        <v>347.0</v>
      </c>
    </row>
    <row r="2079" ht="12.75" customHeight="1">
      <c r="A2079" s="52">
        <v>347.0</v>
      </c>
    </row>
    <row r="2080" ht="12.75" customHeight="1">
      <c r="A2080" s="52">
        <v>347.0</v>
      </c>
    </row>
    <row r="2081" ht="12.75" customHeight="1">
      <c r="A2081" s="52">
        <v>347.0</v>
      </c>
    </row>
    <row r="2082" ht="12.75" customHeight="1">
      <c r="A2082" s="52">
        <v>347.0</v>
      </c>
    </row>
    <row r="2083" ht="12.75" customHeight="1">
      <c r="A2083" s="52">
        <v>348.0</v>
      </c>
    </row>
    <row r="2084" ht="12.75" customHeight="1">
      <c r="A2084" s="52">
        <v>348.0</v>
      </c>
    </row>
    <row r="2085" ht="12.75" customHeight="1">
      <c r="A2085" s="52">
        <v>348.0</v>
      </c>
    </row>
    <row r="2086" ht="12.75" customHeight="1">
      <c r="A2086" s="52">
        <v>348.0</v>
      </c>
    </row>
    <row r="2087" ht="12.75" customHeight="1">
      <c r="A2087" s="52">
        <v>348.0</v>
      </c>
    </row>
    <row r="2088" ht="12.75" customHeight="1">
      <c r="A2088" s="52">
        <v>348.0</v>
      </c>
    </row>
    <row r="2089" ht="12.75" customHeight="1">
      <c r="A2089" s="52">
        <v>349.0</v>
      </c>
    </row>
    <row r="2090" ht="12.75" customHeight="1">
      <c r="A2090" s="52">
        <v>349.0</v>
      </c>
    </row>
    <row r="2091" ht="12.75" customHeight="1">
      <c r="A2091" s="52">
        <v>349.0</v>
      </c>
    </row>
    <row r="2092" ht="12.75" customHeight="1">
      <c r="A2092" s="52">
        <v>349.0</v>
      </c>
    </row>
    <row r="2093" ht="12.75" customHeight="1">
      <c r="A2093" s="52">
        <v>349.0</v>
      </c>
    </row>
    <row r="2094" ht="12.75" customHeight="1">
      <c r="A2094" s="52">
        <v>349.0</v>
      </c>
    </row>
    <row r="2095" ht="12.75" customHeight="1">
      <c r="A2095" s="52">
        <v>350.0</v>
      </c>
    </row>
    <row r="2096" ht="12.75" customHeight="1">
      <c r="A2096" s="52">
        <v>350.0</v>
      </c>
    </row>
    <row r="2097" ht="12.75" customHeight="1">
      <c r="A2097" s="52">
        <v>350.0</v>
      </c>
    </row>
    <row r="2098" ht="12.75" customHeight="1">
      <c r="A2098" s="52">
        <v>350.0</v>
      </c>
    </row>
    <row r="2099" ht="12.75" customHeight="1">
      <c r="A2099" s="52">
        <v>350.0</v>
      </c>
    </row>
    <row r="2100" ht="12.75" customHeight="1">
      <c r="A2100" s="52">
        <v>350.0</v>
      </c>
    </row>
    <row r="2101" ht="12.75" customHeight="1">
      <c r="A2101" s="52">
        <v>351.0</v>
      </c>
    </row>
    <row r="2102" ht="12.75" customHeight="1">
      <c r="A2102" s="52">
        <v>351.0</v>
      </c>
    </row>
    <row r="2103" ht="12.75" customHeight="1">
      <c r="A2103" s="52">
        <v>351.0</v>
      </c>
    </row>
    <row r="2104" ht="12.75" customHeight="1">
      <c r="A2104" s="52">
        <v>351.0</v>
      </c>
    </row>
    <row r="2105" ht="12.75" customHeight="1">
      <c r="A2105" s="52">
        <v>351.0</v>
      </c>
    </row>
    <row r="2106" ht="12.75" customHeight="1">
      <c r="A2106" s="52">
        <v>351.0</v>
      </c>
    </row>
    <row r="2107" ht="12.75" customHeight="1">
      <c r="A2107" s="52">
        <v>352.0</v>
      </c>
    </row>
    <row r="2108" ht="12.75" customHeight="1">
      <c r="A2108" s="52">
        <v>352.0</v>
      </c>
    </row>
    <row r="2109" ht="12.75" customHeight="1">
      <c r="A2109" s="52">
        <v>352.0</v>
      </c>
    </row>
    <row r="2110" ht="12.75" customHeight="1">
      <c r="A2110" s="52">
        <v>352.0</v>
      </c>
    </row>
    <row r="2111" ht="12.75" customHeight="1">
      <c r="A2111" s="52">
        <v>352.0</v>
      </c>
    </row>
    <row r="2112" ht="12.75" customHeight="1">
      <c r="A2112" s="52">
        <v>352.0</v>
      </c>
    </row>
    <row r="2113" ht="12.75" customHeight="1">
      <c r="A2113" s="52">
        <v>353.0</v>
      </c>
    </row>
    <row r="2114" ht="12.75" customHeight="1">
      <c r="A2114" s="52">
        <v>353.0</v>
      </c>
    </row>
    <row r="2115" ht="12.75" customHeight="1">
      <c r="A2115" s="52">
        <v>353.0</v>
      </c>
    </row>
    <row r="2116" ht="12.75" customHeight="1">
      <c r="A2116" s="52">
        <v>353.0</v>
      </c>
    </row>
    <row r="2117" ht="12.75" customHeight="1">
      <c r="A2117" s="52">
        <v>353.0</v>
      </c>
    </row>
    <row r="2118" ht="12.75" customHeight="1">
      <c r="A2118" s="52">
        <v>353.0</v>
      </c>
    </row>
    <row r="2119" ht="12.75" customHeight="1">
      <c r="A2119" s="52">
        <v>354.0</v>
      </c>
    </row>
    <row r="2120" ht="12.75" customHeight="1">
      <c r="A2120" s="52">
        <v>354.0</v>
      </c>
    </row>
    <row r="2121" ht="12.75" customHeight="1">
      <c r="A2121" s="52">
        <v>354.0</v>
      </c>
    </row>
    <row r="2122" ht="12.75" customHeight="1">
      <c r="A2122" s="52">
        <v>354.0</v>
      </c>
    </row>
    <row r="2123" ht="12.75" customHeight="1">
      <c r="A2123" s="52">
        <v>354.0</v>
      </c>
    </row>
    <row r="2124" ht="12.75" customHeight="1">
      <c r="A2124" s="52">
        <v>354.0</v>
      </c>
    </row>
    <row r="2125" ht="12.75" customHeight="1">
      <c r="A2125" s="52">
        <v>355.0</v>
      </c>
    </row>
    <row r="2126" ht="12.75" customHeight="1">
      <c r="A2126" s="52">
        <v>355.0</v>
      </c>
    </row>
    <row r="2127" ht="12.75" customHeight="1">
      <c r="A2127" s="52">
        <v>355.0</v>
      </c>
    </row>
    <row r="2128" ht="12.75" customHeight="1">
      <c r="A2128" s="52">
        <v>355.0</v>
      </c>
    </row>
    <row r="2129" ht="12.75" customHeight="1">
      <c r="A2129" s="52">
        <v>355.0</v>
      </c>
    </row>
    <row r="2130" ht="12.75" customHeight="1">
      <c r="A2130" s="52">
        <v>355.0</v>
      </c>
    </row>
    <row r="2131" ht="12.75" customHeight="1">
      <c r="A2131" s="52">
        <v>356.0</v>
      </c>
    </row>
    <row r="2132" ht="12.75" customHeight="1">
      <c r="A2132" s="52">
        <v>356.0</v>
      </c>
    </row>
    <row r="2133" ht="12.75" customHeight="1">
      <c r="A2133" s="52">
        <v>356.0</v>
      </c>
    </row>
    <row r="2134" ht="12.75" customHeight="1">
      <c r="A2134" s="52">
        <v>356.0</v>
      </c>
    </row>
    <row r="2135" ht="12.75" customHeight="1">
      <c r="A2135" s="52">
        <v>356.0</v>
      </c>
    </row>
    <row r="2136" ht="12.75" customHeight="1">
      <c r="A2136" s="52">
        <v>356.0</v>
      </c>
    </row>
    <row r="2137" ht="12.75" customHeight="1">
      <c r="A2137" s="52">
        <v>357.0</v>
      </c>
    </row>
    <row r="2138" ht="12.75" customHeight="1">
      <c r="A2138" s="52">
        <v>357.0</v>
      </c>
    </row>
    <row r="2139" ht="12.75" customHeight="1">
      <c r="A2139" s="52">
        <v>357.0</v>
      </c>
    </row>
    <row r="2140" ht="12.75" customHeight="1">
      <c r="A2140" s="52">
        <v>357.0</v>
      </c>
    </row>
    <row r="2141" ht="12.75" customHeight="1">
      <c r="A2141" s="52">
        <v>357.0</v>
      </c>
    </row>
    <row r="2142" ht="12.75" customHeight="1">
      <c r="A2142" s="52">
        <v>357.0</v>
      </c>
    </row>
    <row r="2143" ht="12.75" customHeight="1">
      <c r="A2143" s="52">
        <v>358.0</v>
      </c>
    </row>
    <row r="2144" ht="12.75" customHeight="1">
      <c r="A2144" s="52">
        <v>358.0</v>
      </c>
    </row>
    <row r="2145" ht="12.75" customHeight="1">
      <c r="A2145" s="52">
        <v>358.0</v>
      </c>
    </row>
    <row r="2146" ht="12.75" customHeight="1">
      <c r="A2146" s="52">
        <v>358.0</v>
      </c>
    </row>
    <row r="2147" ht="12.75" customHeight="1">
      <c r="A2147" s="52">
        <v>358.0</v>
      </c>
    </row>
    <row r="2148" ht="12.75" customHeight="1">
      <c r="A2148" s="52">
        <v>358.0</v>
      </c>
    </row>
    <row r="2149" ht="12.75" customHeight="1">
      <c r="A2149" s="52">
        <v>359.0</v>
      </c>
    </row>
    <row r="2150" ht="12.75" customHeight="1">
      <c r="A2150" s="52">
        <v>359.0</v>
      </c>
    </row>
    <row r="2151" ht="12.75" customHeight="1">
      <c r="A2151" s="52">
        <v>359.0</v>
      </c>
    </row>
    <row r="2152" ht="12.75" customHeight="1">
      <c r="A2152" s="52">
        <v>359.0</v>
      </c>
    </row>
    <row r="2153" ht="12.75" customHeight="1">
      <c r="A2153" s="52">
        <v>359.0</v>
      </c>
    </row>
    <row r="2154" ht="12.75" customHeight="1">
      <c r="A2154" s="52">
        <v>359.0</v>
      </c>
    </row>
    <row r="2155" ht="12.75" customHeight="1">
      <c r="A2155" s="52">
        <v>360.0</v>
      </c>
    </row>
    <row r="2156" ht="12.75" customHeight="1">
      <c r="A2156" s="52">
        <v>360.0</v>
      </c>
    </row>
    <row r="2157" ht="12.75" customHeight="1">
      <c r="A2157" s="52">
        <v>360.0</v>
      </c>
    </row>
    <row r="2158" ht="12.75" customHeight="1">
      <c r="A2158" s="52">
        <v>360.0</v>
      </c>
    </row>
    <row r="2159" ht="12.75" customHeight="1">
      <c r="A2159" s="52">
        <v>360.0</v>
      </c>
    </row>
    <row r="2160" ht="12.75" customHeight="1">
      <c r="A2160" s="52">
        <v>360.0</v>
      </c>
    </row>
    <row r="2161" ht="12.75" customHeight="1">
      <c r="A2161" s="52">
        <v>361.0</v>
      </c>
    </row>
    <row r="2162" ht="12.75" customHeight="1">
      <c r="A2162" s="52">
        <v>361.0</v>
      </c>
    </row>
    <row r="2163" ht="12.75" customHeight="1">
      <c r="A2163" s="52">
        <v>361.0</v>
      </c>
    </row>
    <row r="2164" ht="12.75" customHeight="1">
      <c r="A2164" s="52">
        <v>361.0</v>
      </c>
    </row>
    <row r="2165" ht="12.75" customHeight="1">
      <c r="A2165" s="52">
        <v>361.0</v>
      </c>
    </row>
    <row r="2166" ht="12.75" customHeight="1">
      <c r="A2166" s="52">
        <v>361.0</v>
      </c>
    </row>
    <row r="2167" ht="12.75" customHeight="1">
      <c r="A2167" s="52">
        <v>362.0</v>
      </c>
    </row>
    <row r="2168" ht="12.75" customHeight="1">
      <c r="A2168" s="52">
        <v>362.0</v>
      </c>
    </row>
    <row r="2169" ht="12.75" customHeight="1">
      <c r="A2169" s="52">
        <v>362.0</v>
      </c>
    </row>
    <row r="2170" ht="12.75" customHeight="1">
      <c r="A2170" s="52">
        <v>362.0</v>
      </c>
    </row>
    <row r="2171" ht="12.75" customHeight="1">
      <c r="A2171" s="52">
        <v>362.0</v>
      </c>
    </row>
    <row r="2172" ht="12.75" customHeight="1">
      <c r="A2172" s="52">
        <v>362.0</v>
      </c>
    </row>
    <row r="2173" ht="12.75" customHeight="1">
      <c r="A2173" s="52">
        <v>363.0</v>
      </c>
    </row>
    <row r="2174" ht="12.75" customHeight="1">
      <c r="A2174" s="52">
        <v>363.0</v>
      </c>
    </row>
    <row r="2175" ht="12.75" customHeight="1">
      <c r="A2175" s="52">
        <v>363.0</v>
      </c>
    </row>
    <row r="2176" ht="12.75" customHeight="1">
      <c r="A2176" s="52">
        <v>363.0</v>
      </c>
    </row>
    <row r="2177" ht="12.75" customHeight="1">
      <c r="A2177" s="52">
        <v>363.0</v>
      </c>
    </row>
    <row r="2178" ht="12.75" customHeight="1">
      <c r="A2178" s="52">
        <v>363.0</v>
      </c>
    </row>
    <row r="2179" ht="12.75" customHeight="1">
      <c r="A2179" s="52">
        <v>364.0</v>
      </c>
    </row>
    <row r="2180" ht="12.75" customHeight="1">
      <c r="A2180" s="52">
        <v>364.0</v>
      </c>
    </row>
    <row r="2181" ht="12.75" customHeight="1">
      <c r="A2181" s="52">
        <v>364.0</v>
      </c>
    </row>
    <row r="2182" ht="12.75" customHeight="1">
      <c r="A2182" s="52">
        <v>364.0</v>
      </c>
    </row>
    <row r="2183" ht="12.75" customHeight="1">
      <c r="A2183" s="52">
        <v>364.0</v>
      </c>
    </row>
    <row r="2184" ht="12.75" customHeight="1">
      <c r="A2184" s="52">
        <v>364.0</v>
      </c>
    </row>
    <row r="2185" ht="12.75" customHeight="1">
      <c r="A2185" s="52">
        <v>365.0</v>
      </c>
    </row>
    <row r="2186" ht="12.75" customHeight="1">
      <c r="A2186" s="52">
        <v>365.0</v>
      </c>
    </row>
    <row r="2187" ht="12.75" customHeight="1">
      <c r="A2187" s="52">
        <v>365.0</v>
      </c>
    </row>
    <row r="2188" ht="12.75" customHeight="1">
      <c r="A2188" s="52">
        <v>365.0</v>
      </c>
    </row>
    <row r="2189" ht="12.75" customHeight="1">
      <c r="A2189" s="52">
        <v>365.0</v>
      </c>
    </row>
    <row r="2190" ht="12.75" customHeight="1">
      <c r="A2190" s="52">
        <v>365.0</v>
      </c>
    </row>
    <row r="2191" ht="12.75" customHeight="1">
      <c r="A2191" s="52">
        <v>366.0</v>
      </c>
    </row>
    <row r="2192" ht="12.75" customHeight="1">
      <c r="A2192" s="52">
        <v>366.0</v>
      </c>
    </row>
    <row r="2193" ht="12.75" customHeight="1">
      <c r="A2193" s="52">
        <v>366.0</v>
      </c>
    </row>
    <row r="2194" ht="12.75" customHeight="1">
      <c r="A2194" s="52">
        <v>366.0</v>
      </c>
    </row>
    <row r="2195" ht="12.75" customHeight="1">
      <c r="A2195" s="52">
        <v>366.0</v>
      </c>
    </row>
    <row r="2196" ht="12.75" customHeight="1">
      <c r="A2196" s="52">
        <v>366.0</v>
      </c>
    </row>
    <row r="2197" ht="12.75" customHeight="1">
      <c r="A2197" s="52">
        <v>367.0</v>
      </c>
    </row>
    <row r="2198" ht="12.75" customHeight="1">
      <c r="A2198" s="52">
        <v>367.0</v>
      </c>
    </row>
    <row r="2199" ht="12.75" customHeight="1">
      <c r="A2199" s="52">
        <v>367.0</v>
      </c>
    </row>
    <row r="2200" ht="12.75" customHeight="1">
      <c r="A2200" s="52">
        <v>367.0</v>
      </c>
    </row>
    <row r="2201" ht="12.75" customHeight="1">
      <c r="A2201" s="52">
        <v>367.0</v>
      </c>
    </row>
    <row r="2202" ht="12.75" customHeight="1">
      <c r="A2202" s="52">
        <v>367.0</v>
      </c>
    </row>
    <row r="2203" ht="12.75" customHeight="1">
      <c r="A2203" s="52">
        <v>368.0</v>
      </c>
    </row>
    <row r="2204" ht="12.75" customHeight="1">
      <c r="A2204" s="52">
        <v>368.0</v>
      </c>
    </row>
    <row r="2205" ht="12.75" customHeight="1">
      <c r="A2205" s="52">
        <v>368.0</v>
      </c>
    </row>
    <row r="2206" ht="12.75" customHeight="1">
      <c r="A2206" s="52">
        <v>368.0</v>
      </c>
    </row>
    <row r="2207" ht="12.75" customHeight="1">
      <c r="A2207" s="52">
        <v>368.0</v>
      </c>
    </row>
    <row r="2208" ht="12.75" customHeight="1">
      <c r="A2208" s="52">
        <v>368.0</v>
      </c>
    </row>
    <row r="2209" ht="12.75" customHeight="1">
      <c r="A2209" s="52">
        <v>369.0</v>
      </c>
    </row>
    <row r="2210" ht="12.75" customHeight="1">
      <c r="A2210" s="52">
        <v>369.0</v>
      </c>
    </row>
    <row r="2211" ht="12.75" customHeight="1">
      <c r="A2211" s="52">
        <v>369.0</v>
      </c>
    </row>
    <row r="2212" ht="12.75" customHeight="1">
      <c r="A2212" s="52">
        <v>369.0</v>
      </c>
    </row>
    <row r="2213" ht="12.75" customHeight="1">
      <c r="A2213" s="52">
        <v>369.0</v>
      </c>
    </row>
    <row r="2214" ht="12.75" customHeight="1">
      <c r="A2214" s="52">
        <v>369.0</v>
      </c>
    </row>
    <row r="2215" ht="12.75" customHeight="1">
      <c r="A2215" s="52">
        <v>370.0</v>
      </c>
    </row>
    <row r="2216" ht="12.75" customHeight="1">
      <c r="A2216" s="52">
        <v>370.0</v>
      </c>
    </row>
    <row r="2217" ht="12.75" customHeight="1">
      <c r="A2217" s="52">
        <v>370.0</v>
      </c>
    </row>
    <row r="2218" ht="12.75" customHeight="1">
      <c r="A2218" s="52">
        <v>370.0</v>
      </c>
    </row>
    <row r="2219" ht="12.75" customHeight="1">
      <c r="A2219" s="52">
        <v>370.0</v>
      </c>
    </row>
    <row r="2220" ht="12.75" customHeight="1">
      <c r="A2220" s="52">
        <v>370.0</v>
      </c>
    </row>
    <row r="2221" ht="12.75" customHeight="1">
      <c r="A2221" s="52">
        <v>371.0</v>
      </c>
    </row>
    <row r="2222" ht="12.75" customHeight="1">
      <c r="A2222" s="52">
        <v>371.0</v>
      </c>
    </row>
    <row r="2223" ht="12.75" customHeight="1">
      <c r="A2223" s="52">
        <v>371.0</v>
      </c>
    </row>
    <row r="2224" ht="12.75" customHeight="1">
      <c r="A2224" s="52">
        <v>371.0</v>
      </c>
    </row>
    <row r="2225" ht="12.75" customHeight="1">
      <c r="A2225" s="52">
        <v>371.0</v>
      </c>
    </row>
    <row r="2226" ht="12.75" customHeight="1">
      <c r="A2226" s="52">
        <v>371.0</v>
      </c>
    </row>
    <row r="2227" ht="12.75" customHeight="1">
      <c r="A2227" s="52">
        <v>372.0</v>
      </c>
    </row>
    <row r="2228" ht="12.75" customHeight="1">
      <c r="A2228" s="52">
        <v>372.0</v>
      </c>
    </row>
    <row r="2229" ht="12.75" customHeight="1">
      <c r="A2229" s="52">
        <v>372.0</v>
      </c>
    </row>
    <row r="2230" ht="12.75" customHeight="1">
      <c r="A2230" s="52">
        <v>372.0</v>
      </c>
    </row>
    <row r="2231" ht="12.75" customHeight="1">
      <c r="A2231" s="52">
        <v>372.0</v>
      </c>
    </row>
    <row r="2232" ht="12.75" customHeight="1">
      <c r="A2232" s="52">
        <v>372.0</v>
      </c>
    </row>
    <row r="2233" ht="12.75" customHeight="1">
      <c r="A2233" s="52">
        <v>373.0</v>
      </c>
    </row>
    <row r="2234" ht="12.75" customHeight="1">
      <c r="A2234" s="52">
        <v>373.0</v>
      </c>
    </row>
    <row r="2235" ht="12.75" customHeight="1">
      <c r="A2235" s="52">
        <v>373.0</v>
      </c>
    </row>
    <row r="2236" ht="12.75" customHeight="1">
      <c r="A2236" s="52">
        <v>373.0</v>
      </c>
    </row>
    <row r="2237" ht="12.75" customHeight="1">
      <c r="A2237" s="52">
        <v>373.0</v>
      </c>
    </row>
    <row r="2238" ht="12.75" customHeight="1">
      <c r="A2238" s="52">
        <v>373.0</v>
      </c>
    </row>
    <row r="2239" ht="12.75" customHeight="1">
      <c r="A2239" s="52">
        <v>374.0</v>
      </c>
    </row>
    <row r="2240" ht="12.75" customHeight="1">
      <c r="A2240" s="52">
        <v>374.0</v>
      </c>
    </row>
    <row r="2241" ht="12.75" customHeight="1">
      <c r="A2241" s="52">
        <v>374.0</v>
      </c>
    </row>
    <row r="2242" ht="12.75" customHeight="1">
      <c r="A2242" s="52">
        <v>374.0</v>
      </c>
    </row>
    <row r="2243" ht="12.75" customHeight="1">
      <c r="A2243" s="52">
        <v>374.0</v>
      </c>
    </row>
    <row r="2244" ht="12.75" customHeight="1">
      <c r="A2244" s="52">
        <v>374.0</v>
      </c>
    </row>
    <row r="2245" ht="12.75" customHeight="1">
      <c r="A2245" s="52">
        <v>375.0</v>
      </c>
    </row>
    <row r="2246" ht="12.75" customHeight="1">
      <c r="A2246" s="52">
        <v>375.0</v>
      </c>
    </row>
    <row r="2247" ht="12.75" customHeight="1">
      <c r="A2247" s="52">
        <v>375.0</v>
      </c>
    </row>
    <row r="2248" ht="12.75" customHeight="1">
      <c r="A2248" s="52">
        <v>375.0</v>
      </c>
    </row>
    <row r="2249" ht="12.75" customHeight="1">
      <c r="A2249" s="52">
        <v>375.0</v>
      </c>
    </row>
    <row r="2250" ht="12.75" customHeight="1">
      <c r="A2250" s="52">
        <v>375.0</v>
      </c>
    </row>
    <row r="2251" ht="12.75" customHeight="1">
      <c r="A2251" s="52">
        <v>376.0</v>
      </c>
    </row>
    <row r="2252" ht="12.75" customHeight="1">
      <c r="A2252" s="52">
        <v>376.0</v>
      </c>
    </row>
    <row r="2253" ht="12.75" customHeight="1">
      <c r="A2253" s="52">
        <v>376.0</v>
      </c>
    </row>
    <row r="2254" ht="12.75" customHeight="1">
      <c r="A2254" s="52">
        <v>376.0</v>
      </c>
    </row>
    <row r="2255" ht="12.75" customHeight="1">
      <c r="A2255" s="52">
        <v>376.0</v>
      </c>
    </row>
    <row r="2256" ht="12.75" customHeight="1">
      <c r="A2256" s="52">
        <v>376.0</v>
      </c>
    </row>
    <row r="2257" ht="12.75" customHeight="1">
      <c r="A2257" s="52">
        <v>377.0</v>
      </c>
    </row>
    <row r="2258" ht="12.75" customHeight="1">
      <c r="A2258" s="52">
        <v>377.0</v>
      </c>
    </row>
    <row r="2259" ht="12.75" customHeight="1">
      <c r="A2259" s="52">
        <v>377.0</v>
      </c>
    </row>
    <row r="2260" ht="12.75" customHeight="1">
      <c r="A2260" s="52">
        <v>377.0</v>
      </c>
    </row>
    <row r="2261" ht="12.75" customHeight="1">
      <c r="A2261" s="52">
        <v>377.0</v>
      </c>
    </row>
    <row r="2262" ht="12.75" customHeight="1">
      <c r="A2262" s="52">
        <v>377.0</v>
      </c>
    </row>
    <row r="2263" ht="12.75" customHeight="1">
      <c r="A2263" s="52">
        <v>378.0</v>
      </c>
    </row>
    <row r="2264" ht="12.75" customHeight="1">
      <c r="A2264" s="52">
        <v>378.0</v>
      </c>
    </row>
    <row r="2265" ht="12.75" customHeight="1">
      <c r="A2265" s="52">
        <v>378.0</v>
      </c>
    </row>
    <row r="2266" ht="12.75" customHeight="1">
      <c r="A2266" s="52">
        <v>378.0</v>
      </c>
    </row>
    <row r="2267" ht="12.75" customHeight="1">
      <c r="A2267" s="52">
        <v>378.0</v>
      </c>
    </row>
    <row r="2268" ht="12.75" customHeight="1">
      <c r="A2268" s="52">
        <v>378.0</v>
      </c>
    </row>
    <row r="2269" ht="12.75" customHeight="1">
      <c r="A2269" s="52">
        <v>379.0</v>
      </c>
    </row>
    <row r="2270" ht="12.75" customHeight="1">
      <c r="A2270" s="52">
        <v>379.0</v>
      </c>
    </row>
    <row r="2271" ht="12.75" customHeight="1">
      <c r="A2271" s="52">
        <v>379.0</v>
      </c>
    </row>
    <row r="2272" ht="12.75" customHeight="1">
      <c r="A2272" s="52">
        <v>379.0</v>
      </c>
    </row>
    <row r="2273" ht="12.75" customHeight="1">
      <c r="A2273" s="52">
        <v>379.0</v>
      </c>
    </row>
    <row r="2274" ht="12.75" customHeight="1">
      <c r="A2274" s="52">
        <v>379.0</v>
      </c>
    </row>
    <row r="2275" ht="12.75" customHeight="1">
      <c r="A2275" s="52">
        <v>380.0</v>
      </c>
    </row>
    <row r="2276" ht="12.75" customHeight="1">
      <c r="A2276" s="52">
        <v>380.0</v>
      </c>
    </row>
    <row r="2277" ht="12.75" customHeight="1">
      <c r="A2277" s="52">
        <v>380.0</v>
      </c>
    </row>
    <row r="2278" ht="12.75" customHeight="1">
      <c r="A2278" s="52">
        <v>380.0</v>
      </c>
    </row>
    <row r="2279" ht="12.75" customHeight="1">
      <c r="A2279" s="52">
        <v>380.0</v>
      </c>
    </row>
    <row r="2280" ht="12.75" customHeight="1">
      <c r="A2280" s="52">
        <v>380.0</v>
      </c>
    </row>
    <row r="2281" ht="12.75" customHeight="1">
      <c r="A2281" s="52">
        <v>381.0</v>
      </c>
    </row>
    <row r="2282" ht="12.75" customHeight="1">
      <c r="A2282" s="52">
        <v>381.0</v>
      </c>
    </row>
    <row r="2283" ht="12.75" customHeight="1">
      <c r="A2283" s="52">
        <v>381.0</v>
      </c>
    </row>
    <row r="2284" ht="12.75" customHeight="1">
      <c r="A2284" s="52">
        <v>381.0</v>
      </c>
    </row>
    <row r="2285" ht="12.75" customHeight="1">
      <c r="A2285" s="52">
        <v>381.0</v>
      </c>
    </row>
    <row r="2286" ht="12.75" customHeight="1">
      <c r="A2286" s="52">
        <v>381.0</v>
      </c>
    </row>
    <row r="2287" ht="12.75" customHeight="1">
      <c r="A2287" s="52">
        <v>382.0</v>
      </c>
    </row>
    <row r="2288" ht="12.75" customHeight="1">
      <c r="A2288" s="52">
        <v>382.0</v>
      </c>
    </row>
    <row r="2289" ht="12.75" customHeight="1">
      <c r="A2289" s="52">
        <v>382.0</v>
      </c>
    </row>
    <row r="2290" ht="12.75" customHeight="1">
      <c r="A2290" s="52">
        <v>382.0</v>
      </c>
    </row>
    <row r="2291" ht="12.75" customHeight="1">
      <c r="A2291" s="52">
        <v>382.0</v>
      </c>
    </row>
    <row r="2292" ht="12.75" customHeight="1">
      <c r="A2292" s="52">
        <v>382.0</v>
      </c>
    </row>
    <row r="2293" ht="12.75" customHeight="1">
      <c r="A2293" s="52">
        <v>383.0</v>
      </c>
    </row>
    <row r="2294" ht="12.75" customHeight="1">
      <c r="A2294" s="52">
        <v>383.0</v>
      </c>
    </row>
    <row r="2295" ht="12.75" customHeight="1">
      <c r="A2295" s="52">
        <v>383.0</v>
      </c>
    </row>
    <row r="2296" ht="12.75" customHeight="1">
      <c r="A2296" s="52">
        <v>383.0</v>
      </c>
    </row>
    <row r="2297" ht="12.75" customHeight="1">
      <c r="A2297" s="52">
        <v>383.0</v>
      </c>
    </row>
    <row r="2298" ht="12.75" customHeight="1">
      <c r="A2298" s="52">
        <v>383.0</v>
      </c>
    </row>
    <row r="2299" ht="12.75" customHeight="1">
      <c r="A2299" s="52">
        <v>384.0</v>
      </c>
    </row>
    <row r="2300" ht="12.75" customHeight="1">
      <c r="A2300" s="52">
        <v>384.0</v>
      </c>
    </row>
    <row r="2301" ht="12.75" customHeight="1">
      <c r="A2301" s="52">
        <v>384.0</v>
      </c>
    </row>
    <row r="2302" ht="12.75" customHeight="1">
      <c r="A2302" s="52">
        <v>384.0</v>
      </c>
    </row>
    <row r="2303" ht="12.75" customHeight="1">
      <c r="A2303" s="52">
        <v>384.0</v>
      </c>
    </row>
    <row r="2304" ht="12.75" customHeight="1">
      <c r="A2304" s="52">
        <v>384.0</v>
      </c>
    </row>
    <row r="2305" ht="12.75" customHeight="1">
      <c r="A2305" s="52">
        <v>385.0</v>
      </c>
    </row>
    <row r="2306" ht="12.75" customHeight="1">
      <c r="A2306" s="52">
        <v>385.0</v>
      </c>
    </row>
    <row r="2307" ht="12.75" customHeight="1">
      <c r="A2307" s="52">
        <v>385.0</v>
      </c>
    </row>
    <row r="2308" ht="12.75" customHeight="1">
      <c r="A2308" s="52">
        <v>385.0</v>
      </c>
    </row>
    <row r="2309" ht="12.75" customHeight="1">
      <c r="A2309" s="52">
        <v>385.0</v>
      </c>
    </row>
    <row r="2310" ht="12.75" customHeight="1">
      <c r="A2310" s="52">
        <v>385.0</v>
      </c>
    </row>
    <row r="2311" ht="12.75" customHeight="1">
      <c r="A2311" s="52">
        <v>386.0</v>
      </c>
    </row>
    <row r="2312" ht="12.75" customHeight="1">
      <c r="A2312" s="52">
        <v>386.0</v>
      </c>
    </row>
    <row r="2313" ht="12.75" customHeight="1">
      <c r="A2313" s="52">
        <v>386.0</v>
      </c>
    </row>
    <row r="2314" ht="12.75" customHeight="1">
      <c r="A2314" s="52">
        <v>386.0</v>
      </c>
    </row>
    <row r="2315" ht="12.75" customHeight="1">
      <c r="A2315" s="52">
        <v>386.0</v>
      </c>
    </row>
    <row r="2316" ht="12.75" customHeight="1">
      <c r="A2316" s="52">
        <v>386.0</v>
      </c>
    </row>
    <row r="2317" ht="12.75" customHeight="1">
      <c r="A2317" s="52">
        <v>387.0</v>
      </c>
    </row>
    <row r="2318" ht="12.75" customHeight="1">
      <c r="A2318" s="52">
        <v>387.0</v>
      </c>
    </row>
    <row r="2319" ht="12.75" customHeight="1">
      <c r="A2319" s="52">
        <v>387.0</v>
      </c>
    </row>
    <row r="2320" ht="12.75" customHeight="1">
      <c r="A2320" s="52">
        <v>387.0</v>
      </c>
    </row>
    <row r="2321" ht="12.75" customHeight="1">
      <c r="A2321" s="52">
        <v>387.0</v>
      </c>
    </row>
    <row r="2322" ht="12.75" customHeight="1">
      <c r="A2322" s="52">
        <v>387.0</v>
      </c>
    </row>
    <row r="2323" ht="12.75" customHeight="1">
      <c r="A2323" s="52">
        <v>388.0</v>
      </c>
    </row>
    <row r="2324" ht="12.75" customHeight="1">
      <c r="A2324" s="52">
        <v>388.0</v>
      </c>
    </row>
    <row r="2325" ht="12.75" customHeight="1">
      <c r="A2325" s="52">
        <v>388.0</v>
      </c>
    </row>
    <row r="2326" ht="12.75" customHeight="1">
      <c r="A2326" s="52">
        <v>388.0</v>
      </c>
    </row>
    <row r="2327" ht="12.75" customHeight="1">
      <c r="A2327" s="52">
        <v>388.0</v>
      </c>
    </row>
    <row r="2328" ht="12.75" customHeight="1">
      <c r="A2328" s="52">
        <v>388.0</v>
      </c>
    </row>
    <row r="2329" ht="12.75" customHeight="1">
      <c r="A2329" s="52">
        <v>389.0</v>
      </c>
    </row>
    <row r="2330" ht="12.75" customHeight="1">
      <c r="A2330" s="52">
        <v>389.0</v>
      </c>
    </row>
    <row r="2331" ht="12.75" customHeight="1">
      <c r="A2331" s="52">
        <v>389.0</v>
      </c>
    </row>
    <row r="2332" ht="12.75" customHeight="1">
      <c r="A2332" s="52">
        <v>389.0</v>
      </c>
    </row>
    <row r="2333" ht="12.75" customHeight="1">
      <c r="A2333" s="52">
        <v>389.0</v>
      </c>
    </row>
    <row r="2334" ht="12.75" customHeight="1">
      <c r="A2334" s="52">
        <v>389.0</v>
      </c>
    </row>
    <row r="2335" ht="12.75" customHeight="1">
      <c r="A2335" s="52">
        <v>390.0</v>
      </c>
    </row>
    <row r="2336" ht="12.75" customHeight="1">
      <c r="A2336" s="52">
        <v>390.0</v>
      </c>
    </row>
    <row r="2337" ht="12.75" customHeight="1">
      <c r="A2337" s="52">
        <v>390.0</v>
      </c>
    </row>
    <row r="2338" ht="12.75" customHeight="1">
      <c r="A2338" s="52">
        <v>390.0</v>
      </c>
    </row>
    <row r="2339" ht="12.75" customHeight="1">
      <c r="A2339" s="52">
        <v>390.0</v>
      </c>
    </row>
    <row r="2340" ht="12.75" customHeight="1">
      <c r="A2340" s="52">
        <v>390.0</v>
      </c>
    </row>
    <row r="2341" ht="12.75" customHeight="1">
      <c r="A2341" s="52">
        <v>391.0</v>
      </c>
    </row>
    <row r="2342" ht="12.75" customHeight="1">
      <c r="A2342" s="52">
        <v>391.0</v>
      </c>
    </row>
    <row r="2343" ht="12.75" customHeight="1">
      <c r="A2343" s="52">
        <v>391.0</v>
      </c>
    </row>
    <row r="2344" ht="12.75" customHeight="1">
      <c r="A2344" s="52">
        <v>391.0</v>
      </c>
    </row>
    <row r="2345" ht="12.75" customHeight="1">
      <c r="A2345" s="52">
        <v>391.0</v>
      </c>
    </row>
    <row r="2346" ht="12.75" customHeight="1">
      <c r="A2346" s="52">
        <v>391.0</v>
      </c>
    </row>
    <row r="2347" ht="12.75" customHeight="1">
      <c r="A2347" s="52">
        <v>392.0</v>
      </c>
    </row>
    <row r="2348" ht="12.75" customHeight="1">
      <c r="A2348" s="52">
        <v>392.0</v>
      </c>
    </row>
    <row r="2349" ht="12.75" customHeight="1">
      <c r="A2349" s="52">
        <v>392.0</v>
      </c>
    </row>
    <row r="2350" ht="12.75" customHeight="1">
      <c r="A2350" s="52">
        <v>392.0</v>
      </c>
    </row>
    <row r="2351" ht="12.75" customHeight="1">
      <c r="A2351" s="52">
        <v>392.0</v>
      </c>
    </row>
    <row r="2352" ht="12.75" customHeight="1">
      <c r="A2352" s="52">
        <v>392.0</v>
      </c>
    </row>
    <row r="2353" ht="12.75" customHeight="1">
      <c r="A2353" s="52">
        <v>393.0</v>
      </c>
    </row>
    <row r="2354" ht="12.75" customHeight="1">
      <c r="A2354" s="52">
        <v>393.0</v>
      </c>
    </row>
    <row r="2355" ht="12.75" customHeight="1">
      <c r="A2355" s="52">
        <v>393.0</v>
      </c>
    </row>
    <row r="2356" ht="12.75" customHeight="1">
      <c r="A2356" s="52">
        <v>393.0</v>
      </c>
    </row>
    <row r="2357" ht="12.75" customHeight="1">
      <c r="A2357" s="52">
        <v>393.0</v>
      </c>
    </row>
    <row r="2358" ht="12.75" customHeight="1">
      <c r="A2358" s="52">
        <v>393.0</v>
      </c>
    </row>
    <row r="2359" ht="12.75" customHeight="1">
      <c r="A2359" s="52">
        <v>394.0</v>
      </c>
    </row>
    <row r="2360" ht="12.75" customHeight="1">
      <c r="A2360" s="52">
        <v>394.0</v>
      </c>
    </row>
    <row r="2361" ht="12.75" customHeight="1">
      <c r="A2361" s="52">
        <v>394.0</v>
      </c>
    </row>
    <row r="2362" ht="12.75" customHeight="1">
      <c r="A2362" s="52">
        <v>394.0</v>
      </c>
    </row>
    <row r="2363" ht="12.75" customHeight="1">
      <c r="A2363" s="52">
        <v>394.0</v>
      </c>
    </row>
    <row r="2364" ht="12.75" customHeight="1">
      <c r="A2364" s="52">
        <v>394.0</v>
      </c>
    </row>
    <row r="2365" ht="12.75" customHeight="1">
      <c r="A2365" s="52">
        <v>395.0</v>
      </c>
    </row>
    <row r="2366" ht="12.75" customHeight="1">
      <c r="A2366" s="52">
        <v>395.0</v>
      </c>
    </row>
    <row r="2367" ht="12.75" customHeight="1">
      <c r="A2367" s="52">
        <v>395.0</v>
      </c>
    </row>
    <row r="2368" ht="12.75" customHeight="1">
      <c r="A2368" s="52">
        <v>395.0</v>
      </c>
    </row>
    <row r="2369" ht="12.75" customHeight="1">
      <c r="A2369" s="52">
        <v>395.0</v>
      </c>
    </row>
    <row r="2370" ht="12.75" customHeight="1">
      <c r="A2370" s="52">
        <v>395.0</v>
      </c>
    </row>
    <row r="2371" ht="12.75" customHeight="1">
      <c r="A2371" s="52">
        <v>396.0</v>
      </c>
    </row>
    <row r="2372" ht="12.75" customHeight="1">
      <c r="A2372" s="52">
        <v>396.0</v>
      </c>
    </row>
    <row r="2373" ht="12.75" customHeight="1">
      <c r="A2373" s="52">
        <v>396.0</v>
      </c>
    </row>
    <row r="2374" ht="12.75" customHeight="1">
      <c r="A2374" s="52">
        <v>396.0</v>
      </c>
    </row>
    <row r="2375" ht="12.75" customHeight="1">
      <c r="A2375" s="52">
        <v>396.0</v>
      </c>
    </row>
    <row r="2376" ht="12.75" customHeight="1">
      <c r="A2376" s="52">
        <v>396.0</v>
      </c>
    </row>
    <row r="2377" ht="12.75" customHeight="1">
      <c r="A2377" s="52">
        <v>397.0</v>
      </c>
    </row>
    <row r="2378" ht="12.75" customHeight="1">
      <c r="A2378" s="52">
        <v>397.0</v>
      </c>
    </row>
    <row r="2379" ht="12.75" customHeight="1">
      <c r="A2379" s="52">
        <v>397.0</v>
      </c>
    </row>
    <row r="2380" ht="12.75" customHeight="1">
      <c r="A2380" s="52">
        <v>397.0</v>
      </c>
    </row>
    <row r="2381" ht="12.75" customHeight="1">
      <c r="A2381" s="52">
        <v>397.0</v>
      </c>
    </row>
    <row r="2382" ht="12.75" customHeight="1">
      <c r="A2382" s="52">
        <v>397.0</v>
      </c>
    </row>
    <row r="2383" ht="12.75" customHeight="1">
      <c r="A2383" s="52">
        <v>398.0</v>
      </c>
    </row>
    <row r="2384" ht="12.75" customHeight="1">
      <c r="A2384" s="52">
        <v>398.0</v>
      </c>
    </row>
    <row r="2385" ht="12.75" customHeight="1">
      <c r="A2385" s="52">
        <v>398.0</v>
      </c>
    </row>
    <row r="2386" ht="12.75" customHeight="1">
      <c r="A2386" s="52">
        <v>398.0</v>
      </c>
    </row>
    <row r="2387" ht="12.75" customHeight="1">
      <c r="A2387" s="52">
        <v>398.0</v>
      </c>
    </row>
    <row r="2388" ht="12.75" customHeight="1">
      <c r="A2388" s="52">
        <v>398.0</v>
      </c>
    </row>
    <row r="2389" ht="12.75" customHeight="1">
      <c r="A2389" s="52">
        <v>399.0</v>
      </c>
    </row>
    <row r="2390" ht="12.75" customHeight="1">
      <c r="A2390" s="52">
        <v>399.0</v>
      </c>
    </row>
    <row r="2391" ht="12.75" customHeight="1">
      <c r="A2391" s="52">
        <v>399.0</v>
      </c>
    </row>
    <row r="2392" ht="12.75" customHeight="1">
      <c r="A2392" s="52">
        <v>399.0</v>
      </c>
    </row>
    <row r="2393" ht="12.75" customHeight="1">
      <c r="A2393" s="52">
        <v>399.0</v>
      </c>
    </row>
    <row r="2394" ht="12.75" customHeight="1">
      <c r="A2394" s="52">
        <v>399.0</v>
      </c>
    </row>
    <row r="2395" ht="12.75" customHeight="1">
      <c r="A2395" s="52">
        <v>400.0</v>
      </c>
    </row>
    <row r="2396" ht="12.75" customHeight="1">
      <c r="A2396" s="52">
        <v>400.0</v>
      </c>
    </row>
    <row r="2397" ht="12.75" customHeight="1">
      <c r="A2397" s="52">
        <v>400.0</v>
      </c>
    </row>
    <row r="2398" ht="12.75" customHeight="1">
      <c r="A2398" s="52">
        <v>400.0</v>
      </c>
    </row>
    <row r="2399" ht="12.75" customHeight="1">
      <c r="A2399" s="52">
        <v>400.0</v>
      </c>
    </row>
    <row r="2400" ht="12.75" customHeight="1">
      <c r="A2400" s="52">
        <v>400.0</v>
      </c>
    </row>
    <row r="2401" ht="12.75" customHeight="1">
      <c r="A2401" s="52">
        <v>401.0</v>
      </c>
    </row>
    <row r="2402" ht="12.75" customHeight="1">
      <c r="A2402" s="52">
        <v>401.0</v>
      </c>
    </row>
    <row r="2403" ht="12.75" customHeight="1">
      <c r="A2403" s="52">
        <v>401.0</v>
      </c>
    </row>
    <row r="2404" ht="12.75" customHeight="1">
      <c r="A2404" s="52">
        <v>401.0</v>
      </c>
    </row>
    <row r="2405" ht="12.75" customHeight="1">
      <c r="A2405" s="52">
        <v>401.0</v>
      </c>
    </row>
    <row r="2406" ht="12.75" customHeight="1">
      <c r="A2406" s="52">
        <v>401.0</v>
      </c>
    </row>
    <row r="2407" ht="12.75" customHeight="1">
      <c r="A2407" s="52">
        <v>402.0</v>
      </c>
    </row>
    <row r="2408" ht="12.75" customHeight="1">
      <c r="A2408" s="52">
        <v>402.0</v>
      </c>
    </row>
    <row r="2409" ht="12.75" customHeight="1">
      <c r="A2409" s="52">
        <v>402.0</v>
      </c>
    </row>
    <row r="2410" ht="12.75" customHeight="1">
      <c r="A2410" s="52">
        <v>402.0</v>
      </c>
    </row>
    <row r="2411" ht="12.75" customHeight="1">
      <c r="A2411" s="52">
        <v>402.0</v>
      </c>
    </row>
    <row r="2412" ht="12.75" customHeight="1">
      <c r="A2412" s="52">
        <v>402.0</v>
      </c>
    </row>
    <row r="2413" ht="12.75" customHeight="1">
      <c r="A2413" s="52">
        <v>403.0</v>
      </c>
    </row>
    <row r="2414" ht="12.75" customHeight="1">
      <c r="A2414" s="52">
        <v>403.0</v>
      </c>
    </row>
    <row r="2415" ht="12.75" customHeight="1">
      <c r="A2415" s="52">
        <v>403.0</v>
      </c>
    </row>
    <row r="2416" ht="12.75" customHeight="1">
      <c r="A2416" s="52">
        <v>403.0</v>
      </c>
    </row>
    <row r="2417" ht="12.75" customHeight="1">
      <c r="A2417" s="52">
        <v>403.0</v>
      </c>
    </row>
    <row r="2418" ht="12.75" customHeight="1">
      <c r="A2418" s="52">
        <v>403.0</v>
      </c>
    </row>
    <row r="2419" ht="12.75" customHeight="1">
      <c r="A2419" s="52">
        <v>404.0</v>
      </c>
    </row>
    <row r="2420" ht="12.75" customHeight="1">
      <c r="A2420" s="52">
        <v>404.0</v>
      </c>
    </row>
    <row r="2421" ht="12.75" customHeight="1">
      <c r="A2421" s="52">
        <v>404.0</v>
      </c>
    </row>
    <row r="2422" ht="12.75" customHeight="1">
      <c r="A2422" s="52">
        <v>404.0</v>
      </c>
    </row>
    <row r="2423" ht="12.75" customHeight="1">
      <c r="A2423" s="52">
        <v>404.0</v>
      </c>
    </row>
    <row r="2424" ht="12.75" customHeight="1">
      <c r="A2424" s="52">
        <v>404.0</v>
      </c>
    </row>
    <row r="2425" ht="12.75" customHeight="1">
      <c r="A2425" s="52">
        <v>405.0</v>
      </c>
    </row>
    <row r="2426" ht="12.75" customHeight="1">
      <c r="A2426" s="52">
        <v>405.0</v>
      </c>
    </row>
    <row r="2427" ht="12.75" customHeight="1">
      <c r="A2427" s="52">
        <v>405.0</v>
      </c>
    </row>
    <row r="2428" ht="12.75" customHeight="1">
      <c r="A2428" s="52">
        <v>405.0</v>
      </c>
    </row>
    <row r="2429" ht="12.75" customHeight="1">
      <c r="A2429" s="52">
        <v>405.0</v>
      </c>
    </row>
    <row r="2430" ht="12.75" customHeight="1">
      <c r="A2430" s="52">
        <v>405.0</v>
      </c>
    </row>
    <row r="2431" ht="12.75" customHeight="1">
      <c r="A2431" s="52">
        <v>406.0</v>
      </c>
    </row>
    <row r="2432" ht="12.75" customHeight="1">
      <c r="A2432" s="52">
        <v>406.0</v>
      </c>
    </row>
    <row r="2433" ht="12.75" customHeight="1">
      <c r="A2433" s="52">
        <v>406.0</v>
      </c>
    </row>
    <row r="2434" ht="12.75" customHeight="1">
      <c r="A2434" s="52">
        <v>406.0</v>
      </c>
    </row>
    <row r="2435" ht="12.75" customHeight="1">
      <c r="A2435" s="52">
        <v>406.0</v>
      </c>
    </row>
    <row r="2436" ht="12.75" customHeight="1">
      <c r="A2436" s="52">
        <v>406.0</v>
      </c>
    </row>
    <row r="2437" ht="12.75" customHeight="1">
      <c r="A2437" s="52">
        <v>407.0</v>
      </c>
    </row>
    <row r="2438" ht="12.75" customHeight="1">
      <c r="A2438" s="52">
        <v>407.0</v>
      </c>
    </row>
    <row r="2439" ht="12.75" customHeight="1">
      <c r="A2439" s="52">
        <v>407.0</v>
      </c>
    </row>
    <row r="2440" ht="12.75" customHeight="1">
      <c r="A2440" s="52">
        <v>407.0</v>
      </c>
    </row>
    <row r="2441" ht="12.75" customHeight="1">
      <c r="A2441" s="52">
        <v>407.0</v>
      </c>
    </row>
    <row r="2442" ht="12.75" customHeight="1">
      <c r="A2442" s="52">
        <v>407.0</v>
      </c>
    </row>
    <row r="2443" ht="12.75" customHeight="1">
      <c r="A2443" s="52">
        <v>408.0</v>
      </c>
    </row>
    <row r="2444" ht="12.75" customHeight="1">
      <c r="A2444" s="52">
        <v>408.0</v>
      </c>
    </row>
    <row r="2445" ht="12.75" customHeight="1">
      <c r="A2445" s="52">
        <v>408.0</v>
      </c>
    </row>
    <row r="2446" ht="12.75" customHeight="1">
      <c r="A2446" s="52">
        <v>408.0</v>
      </c>
    </row>
    <row r="2447" ht="12.75" customHeight="1">
      <c r="A2447" s="52">
        <v>408.0</v>
      </c>
    </row>
    <row r="2448" ht="12.75" customHeight="1">
      <c r="A2448" s="52">
        <v>408.0</v>
      </c>
    </row>
    <row r="2449" ht="12.75" customHeight="1">
      <c r="A2449" s="52">
        <v>409.0</v>
      </c>
    </row>
    <row r="2450" ht="12.75" customHeight="1">
      <c r="A2450" s="52">
        <v>409.0</v>
      </c>
    </row>
    <row r="2451" ht="12.75" customHeight="1">
      <c r="A2451" s="52">
        <v>409.0</v>
      </c>
    </row>
    <row r="2452" ht="12.75" customHeight="1">
      <c r="A2452" s="52">
        <v>409.0</v>
      </c>
    </row>
    <row r="2453" ht="12.75" customHeight="1">
      <c r="A2453" s="52">
        <v>409.0</v>
      </c>
    </row>
    <row r="2454" ht="12.75" customHeight="1">
      <c r="A2454" s="52">
        <v>409.0</v>
      </c>
    </row>
    <row r="2455" ht="12.75" customHeight="1">
      <c r="A2455" s="52">
        <v>410.0</v>
      </c>
    </row>
    <row r="2456" ht="12.75" customHeight="1">
      <c r="A2456" s="52">
        <v>410.0</v>
      </c>
    </row>
    <row r="2457" ht="12.75" customHeight="1">
      <c r="A2457" s="52">
        <v>410.0</v>
      </c>
    </row>
    <row r="2458" ht="12.75" customHeight="1">
      <c r="A2458" s="52">
        <v>410.0</v>
      </c>
    </row>
    <row r="2459" ht="12.75" customHeight="1">
      <c r="A2459" s="52">
        <v>410.0</v>
      </c>
    </row>
    <row r="2460" ht="12.75" customHeight="1">
      <c r="A2460" s="52">
        <v>410.0</v>
      </c>
    </row>
    <row r="2461" ht="12.75" customHeight="1">
      <c r="A2461" s="52">
        <v>411.0</v>
      </c>
    </row>
    <row r="2462" ht="12.75" customHeight="1">
      <c r="A2462" s="52">
        <v>411.0</v>
      </c>
    </row>
    <row r="2463" ht="12.75" customHeight="1">
      <c r="A2463" s="52">
        <v>411.0</v>
      </c>
    </row>
    <row r="2464" ht="12.75" customHeight="1">
      <c r="A2464" s="52">
        <v>411.0</v>
      </c>
    </row>
    <row r="2465" ht="12.75" customHeight="1">
      <c r="A2465" s="52">
        <v>411.0</v>
      </c>
    </row>
    <row r="2466" ht="12.75" customHeight="1">
      <c r="A2466" s="52">
        <v>411.0</v>
      </c>
    </row>
    <row r="2467" ht="12.75" customHeight="1">
      <c r="A2467" s="52">
        <v>412.0</v>
      </c>
    </row>
    <row r="2468" ht="12.75" customHeight="1">
      <c r="A2468" s="52">
        <v>412.0</v>
      </c>
    </row>
    <row r="2469" ht="12.75" customHeight="1">
      <c r="A2469" s="52">
        <v>412.0</v>
      </c>
    </row>
    <row r="2470" ht="12.75" customHeight="1">
      <c r="A2470" s="52">
        <v>412.0</v>
      </c>
    </row>
    <row r="2471" ht="12.75" customHeight="1">
      <c r="A2471" s="52">
        <v>412.0</v>
      </c>
    </row>
    <row r="2472" ht="12.75" customHeight="1">
      <c r="A2472" s="52">
        <v>412.0</v>
      </c>
    </row>
    <row r="2473" ht="12.75" customHeight="1">
      <c r="A2473" s="52">
        <v>413.0</v>
      </c>
    </row>
    <row r="2474" ht="12.75" customHeight="1">
      <c r="A2474" s="52">
        <v>413.0</v>
      </c>
    </row>
    <row r="2475" ht="12.75" customHeight="1">
      <c r="A2475" s="52">
        <v>413.0</v>
      </c>
    </row>
    <row r="2476" ht="12.75" customHeight="1">
      <c r="A2476" s="52">
        <v>413.0</v>
      </c>
    </row>
    <row r="2477" ht="12.75" customHeight="1">
      <c r="A2477" s="52">
        <v>413.0</v>
      </c>
    </row>
    <row r="2478" ht="12.75" customHeight="1">
      <c r="A2478" s="52">
        <v>413.0</v>
      </c>
    </row>
    <row r="2479" ht="12.75" customHeight="1">
      <c r="A2479" s="52">
        <v>414.0</v>
      </c>
    </row>
    <row r="2480" ht="12.75" customHeight="1">
      <c r="A2480" s="52">
        <v>414.0</v>
      </c>
    </row>
    <row r="2481" ht="12.75" customHeight="1">
      <c r="A2481" s="52">
        <v>414.0</v>
      </c>
    </row>
    <row r="2482" ht="12.75" customHeight="1">
      <c r="A2482" s="52">
        <v>414.0</v>
      </c>
    </row>
    <row r="2483" ht="12.75" customHeight="1">
      <c r="A2483" s="52">
        <v>414.0</v>
      </c>
    </row>
    <row r="2484" ht="12.75" customHeight="1">
      <c r="A2484" s="52">
        <v>414.0</v>
      </c>
    </row>
    <row r="2485" ht="12.75" customHeight="1">
      <c r="A2485" s="52">
        <v>415.0</v>
      </c>
    </row>
    <row r="2486" ht="12.75" customHeight="1">
      <c r="A2486" s="52">
        <v>415.0</v>
      </c>
    </row>
    <row r="2487" ht="12.75" customHeight="1">
      <c r="A2487" s="52">
        <v>415.0</v>
      </c>
    </row>
    <row r="2488" ht="12.75" customHeight="1">
      <c r="A2488" s="52">
        <v>415.0</v>
      </c>
    </row>
    <row r="2489" ht="12.75" customHeight="1">
      <c r="A2489" s="52">
        <v>415.0</v>
      </c>
    </row>
    <row r="2490" ht="12.75" customHeight="1">
      <c r="A2490" s="52">
        <v>415.0</v>
      </c>
    </row>
    <row r="2491" ht="12.75" customHeight="1">
      <c r="A2491" s="52">
        <v>416.0</v>
      </c>
    </row>
    <row r="2492" ht="12.75" customHeight="1">
      <c r="A2492" s="52">
        <v>416.0</v>
      </c>
    </row>
    <row r="2493" ht="12.75" customHeight="1">
      <c r="A2493" s="52">
        <v>416.0</v>
      </c>
    </row>
    <row r="2494" ht="12.75" customHeight="1">
      <c r="A2494" s="52">
        <v>416.0</v>
      </c>
    </row>
    <row r="2495" ht="12.75" customHeight="1">
      <c r="A2495" s="52">
        <v>416.0</v>
      </c>
    </row>
    <row r="2496" ht="12.75" customHeight="1">
      <c r="A2496" s="52">
        <v>416.0</v>
      </c>
    </row>
    <row r="2497" ht="12.75" customHeight="1">
      <c r="A2497" s="52">
        <v>417.0</v>
      </c>
    </row>
    <row r="2498" ht="12.75" customHeight="1">
      <c r="A2498" s="52">
        <v>417.0</v>
      </c>
    </row>
    <row r="2499" ht="12.75" customHeight="1">
      <c r="A2499" s="52">
        <v>417.0</v>
      </c>
    </row>
    <row r="2500" ht="12.75" customHeight="1">
      <c r="A2500" s="52">
        <v>417.0</v>
      </c>
    </row>
    <row r="2501" ht="12.75" customHeight="1">
      <c r="A2501" s="52">
        <v>417.0</v>
      </c>
    </row>
    <row r="2502" ht="12.75" customHeight="1">
      <c r="A2502" s="52">
        <v>417.0</v>
      </c>
    </row>
    <row r="2503" ht="12.75" customHeight="1">
      <c r="A2503" s="52">
        <v>418.0</v>
      </c>
    </row>
    <row r="2504" ht="12.75" customHeight="1">
      <c r="A2504" s="52">
        <v>418.0</v>
      </c>
    </row>
    <row r="2505" ht="12.75" customHeight="1">
      <c r="A2505" s="52">
        <v>418.0</v>
      </c>
    </row>
    <row r="2506" ht="12.75" customHeight="1">
      <c r="A2506" s="52">
        <v>418.0</v>
      </c>
    </row>
    <row r="2507" ht="12.75" customHeight="1">
      <c r="A2507" s="52">
        <v>418.0</v>
      </c>
    </row>
    <row r="2508" ht="12.75" customHeight="1">
      <c r="A2508" s="52">
        <v>418.0</v>
      </c>
    </row>
    <row r="2509" ht="12.75" customHeight="1">
      <c r="A2509" s="52">
        <v>419.0</v>
      </c>
    </row>
    <row r="2510" ht="12.75" customHeight="1">
      <c r="A2510" s="52">
        <v>419.0</v>
      </c>
    </row>
    <row r="2511" ht="12.75" customHeight="1">
      <c r="A2511" s="52">
        <v>419.0</v>
      </c>
    </row>
    <row r="2512" ht="12.75" customHeight="1">
      <c r="A2512" s="52">
        <v>419.0</v>
      </c>
    </row>
    <row r="2513" ht="12.75" customHeight="1">
      <c r="A2513" s="52">
        <v>419.0</v>
      </c>
    </row>
    <row r="2514" ht="12.75" customHeight="1">
      <c r="A2514" s="52">
        <v>419.0</v>
      </c>
    </row>
    <row r="2515" ht="12.75" customHeight="1">
      <c r="A2515" s="52">
        <v>420.0</v>
      </c>
    </row>
    <row r="2516" ht="12.75" customHeight="1">
      <c r="A2516" s="52">
        <v>420.0</v>
      </c>
    </row>
    <row r="2517" ht="12.75" customHeight="1">
      <c r="A2517" s="52">
        <v>420.0</v>
      </c>
    </row>
    <row r="2518" ht="12.75" customHeight="1">
      <c r="A2518" s="52">
        <v>420.0</v>
      </c>
    </row>
    <row r="2519" ht="12.75" customHeight="1">
      <c r="A2519" s="52">
        <v>420.0</v>
      </c>
    </row>
    <row r="2520" ht="12.75" customHeight="1">
      <c r="A2520" s="52">
        <v>420.0</v>
      </c>
    </row>
    <row r="2521" ht="12.75" customHeight="1">
      <c r="A2521" s="52">
        <v>421.0</v>
      </c>
    </row>
    <row r="2522" ht="12.75" customHeight="1">
      <c r="A2522" s="52">
        <v>421.0</v>
      </c>
    </row>
    <row r="2523" ht="12.75" customHeight="1">
      <c r="A2523" s="52">
        <v>421.0</v>
      </c>
    </row>
    <row r="2524" ht="12.75" customHeight="1">
      <c r="A2524" s="52">
        <v>421.0</v>
      </c>
    </row>
    <row r="2525" ht="12.75" customHeight="1">
      <c r="A2525" s="52">
        <v>421.0</v>
      </c>
    </row>
    <row r="2526" ht="12.75" customHeight="1">
      <c r="A2526" s="52">
        <v>421.0</v>
      </c>
    </row>
    <row r="2527" ht="12.75" customHeight="1">
      <c r="A2527" s="52">
        <v>422.0</v>
      </c>
    </row>
    <row r="2528" ht="12.75" customHeight="1">
      <c r="A2528" s="52">
        <v>422.0</v>
      </c>
    </row>
    <row r="2529" ht="12.75" customHeight="1">
      <c r="A2529" s="52">
        <v>422.0</v>
      </c>
    </row>
    <row r="2530" ht="12.75" customHeight="1">
      <c r="A2530" s="52">
        <v>422.0</v>
      </c>
    </row>
    <row r="2531" ht="12.75" customHeight="1">
      <c r="A2531" s="52">
        <v>422.0</v>
      </c>
    </row>
    <row r="2532" ht="12.75" customHeight="1">
      <c r="A2532" s="52">
        <v>422.0</v>
      </c>
    </row>
    <row r="2533" ht="12.75" customHeight="1">
      <c r="A2533" s="52">
        <v>423.0</v>
      </c>
    </row>
    <row r="2534" ht="12.75" customHeight="1">
      <c r="A2534" s="52">
        <v>423.0</v>
      </c>
    </row>
    <row r="2535" ht="12.75" customHeight="1">
      <c r="A2535" s="52">
        <v>423.0</v>
      </c>
    </row>
    <row r="2536" ht="12.75" customHeight="1">
      <c r="A2536" s="52">
        <v>423.0</v>
      </c>
    </row>
    <row r="2537" ht="12.75" customHeight="1">
      <c r="A2537" s="52">
        <v>423.0</v>
      </c>
    </row>
    <row r="2538" ht="12.75" customHeight="1">
      <c r="A2538" s="52">
        <v>423.0</v>
      </c>
    </row>
    <row r="2539" ht="12.75" customHeight="1">
      <c r="A2539" s="52">
        <v>424.0</v>
      </c>
    </row>
    <row r="2540" ht="12.75" customHeight="1">
      <c r="A2540" s="52">
        <v>424.0</v>
      </c>
    </row>
    <row r="2541" ht="12.75" customHeight="1">
      <c r="A2541" s="52">
        <v>424.0</v>
      </c>
    </row>
    <row r="2542" ht="12.75" customHeight="1">
      <c r="A2542" s="52">
        <v>424.0</v>
      </c>
    </row>
    <row r="2543" ht="12.75" customHeight="1">
      <c r="A2543" s="52">
        <v>424.0</v>
      </c>
    </row>
    <row r="2544" ht="12.75" customHeight="1">
      <c r="A2544" s="52">
        <v>424.0</v>
      </c>
    </row>
    <row r="2545" ht="12.75" customHeight="1">
      <c r="A2545" s="52">
        <v>425.0</v>
      </c>
    </row>
    <row r="2546" ht="12.75" customHeight="1">
      <c r="A2546" s="52">
        <v>425.0</v>
      </c>
    </row>
    <row r="2547" ht="12.75" customHeight="1">
      <c r="A2547" s="52">
        <v>425.0</v>
      </c>
    </row>
    <row r="2548" ht="12.75" customHeight="1">
      <c r="A2548" s="52">
        <v>425.0</v>
      </c>
    </row>
    <row r="2549" ht="12.75" customHeight="1">
      <c r="A2549" s="52">
        <v>425.0</v>
      </c>
    </row>
    <row r="2550" ht="12.75" customHeight="1">
      <c r="A2550" s="52">
        <v>425.0</v>
      </c>
    </row>
    <row r="2551" ht="12.75" customHeight="1">
      <c r="A2551" s="52">
        <v>426.0</v>
      </c>
    </row>
    <row r="2552" ht="12.75" customHeight="1">
      <c r="A2552" s="52">
        <v>426.0</v>
      </c>
    </row>
    <row r="2553" ht="12.75" customHeight="1">
      <c r="A2553" s="52">
        <v>426.0</v>
      </c>
    </row>
    <row r="2554" ht="12.75" customHeight="1">
      <c r="A2554" s="52">
        <v>426.0</v>
      </c>
    </row>
    <row r="2555" ht="12.75" customHeight="1">
      <c r="A2555" s="52">
        <v>426.0</v>
      </c>
    </row>
    <row r="2556" ht="12.75" customHeight="1">
      <c r="A2556" s="52">
        <v>426.0</v>
      </c>
    </row>
    <row r="2557" ht="12.75" customHeight="1">
      <c r="A2557" s="52">
        <v>427.0</v>
      </c>
    </row>
    <row r="2558" ht="12.75" customHeight="1">
      <c r="A2558" s="52">
        <v>427.0</v>
      </c>
    </row>
    <row r="2559" ht="12.75" customHeight="1">
      <c r="A2559" s="52">
        <v>427.0</v>
      </c>
    </row>
    <row r="2560" ht="12.75" customHeight="1">
      <c r="A2560" s="52">
        <v>427.0</v>
      </c>
    </row>
    <row r="2561" ht="12.75" customHeight="1">
      <c r="A2561" s="52">
        <v>427.0</v>
      </c>
    </row>
    <row r="2562" ht="12.75" customHeight="1">
      <c r="A2562" s="52">
        <v>427.0</v>
      </c>
    </row>
    <row r="2563" ht="12.75" customHeight="1">
      <c r="A2563" s="52">
        <v>428.0</v>
      </c>
    </row>
    <row r="2564" ht="12.75" customHeight="1">
      <c r="A2564" s="52">
        <v>428.0</v>
      </c>
    </row>
    <row r="2565" ht="12.75" customHeight="1">
      <c r="A2565" s="52">
        <v>428.0</v>
      </c>
    </row>
    <row r="2566" ht="12.75" customHeight="1">
      <c r="A2566" s="52">
        <v>428.0</v>
      </c>
    </row>
    <row r="2567" ht="12.75" customHeight="1">
      <c r="A2567" s="52">
        <v>428.0</v>
      </c>
    </row>
    <row r="2568" ht="12.75" customHeight="1">
      <c r="A2568" s="52">
        <v>428.0</v>
      </c>
    </row>
    <row r="2569" ht="12.75" customHeight="1">
      <c r="A2569" s="52">
        <v>429.0</v>
      </c>
    </row>
    <row r="2570" ht="12.75" customHeight="1">
      <c r="A2570" s="52">
        <v>429.0</v>
      </c>
    </row>
    <row r="2571" ht="12.75" customHeight="1">
      <c r="A2571" s="52">
        <v>429.0</v>
      </c>
    </row>
    <row r="2572" ht="12.75" customHeight="1">
      <c r="A2572" s="52">
        <v>429.0</v>
      </c>
    </row>
    <row r="2573" ht="12.75" customHeight="1">
      <c r="A2573" s="52">
        <v>429.0</v>
      </c>
    </row>
    <row r="2574" ht="12.75" customHeight="1">
      <c r="A2574" s="52">
        <v>429.0</v>
      </c>
    </row>
    <row r="2575" ht="12.75" customHeight="1">
      <c r="A2575" s="52">
        <v>430.0</v>
      </c>
    </row>
    <row r="2576" ht="12.75" customHeight="1">
      <c r="A2576" s="52">
        <v>430.0</v>
      </c>
    </row>
    <row r="2577" ht="12.75" customHeight="1">
      <c r="A2577" s="52">
        <v>430.0</v>
      </c>
    </row>
    <row r="2578" ht="12.75" customHeight="1">
      <c r="A2578" s="52">
        <v>430.0</v>
      </c>
    </row>
    <row r="2579" ht="12.75" customHeight="1">
      <c r="A2579" s="52">
        <v>430.0</v>
      </c>
    </row>
    <row r="2580" ht="12.75" customHeight="1">
      <c r="A2580" s="52">
        <v>430.0</v>
      </c>
    </row>
    <row r="2581" ht="12.75" customHeight="1">
      <c r="A2581" s="52">
        <v>431.0</v>
      </c>
    </row>
    <row r="2582" ht="12.75" customHeight="1">
      <c r="A2582" s="52">
        <v>431.0</v>
      </c>
    </row>
    <row r="2583" ht="12.75" customHeight="1">
      <c r="A2583" s="52">
        <v>431.0</v>
      </c>
    </row>
    <row r="2584" ht="12.75" customHeight="1">
      <c r="A2584" s="52">
        <v>431.0</v>
      </c>
    </row>
    <row r="2585" ht="12.75" customHeight="1">
      <c r="A2585" s="52">
        <v>431.0</v>
      </c>
    </row>
    <row r="2586" ht="12.75" customHeight="1">
      <c r="A2586" s="52">
        <v>431.0</v>
      </c>
    </row>
    <row r="2587" ht="12.75" customHeight="1">
      <c r="A2587" s="52">
        <v>432.0</v>
      </c>
    </row>
    <row r="2588" ht="12.75" customHeight="1">
      <c r="A2588" s="52">
        <v>432.0</v>
      </c>
    </row>
    <row r="2589" ht="12.75" customHeight="1">
      <c r="A2589" s="52">
        <v>432.0</v>
      </c>
    </row>
    <row r="2590" ht="12.75" customHeight="1">
      <c r="A2590" s="52">
        <v>432.0</v>
      </c>
    </row>
    <row r="2591" ht="12.75" customHeight="1">
      <c r="A2591" s="52">
        <v>432.0</v>
      </c>
    </row>
    <row r="2592" ht="12.75" customHeight="1">
      <c r="A2592" s="52">
        <v>432.0</v>
      </c>
    </row>
    <row r="2593" ht="12.75" customHeight="1">
      <c r="A2593" s="52">
        <v>433.0</v>
      </c>
    </row>
    <row r="2594" ht="12.75" customHeight="1">
      <c r="A2594" s="52">
        <v>433.0</v>
      </c>
    </row>
    <row r="2595" ht="12.75" customHeight="1">
      <c r="A2595" s="52">
        <v>433.0</v>
      </c>
    </row>
    <row r="2596" ht="12.75" customHeight="1">
      <c r="A2596" s="52">
        <v>433.0</v>
      </c>
    </row>
    <row r="2597" ht="12.75" customHeight="1">
      <c r="A2597" s="52">
        <v>433.0</v>
      </c>
    </row>
    <row r="2598" ht="12.75" customHeight="1">
      <c r="A2598" s="52">
        <v>433.0</v>
      </c>
    </row>
    <row r="2599" ht="12.75" customHeight="1">
      <c r="A2599" s="52">
        <v>434.0</v>
      </c>
    </row>
    <row r="2600" ht="12.75" customHeight="1">
      <c r="A2600" s="52">
        <v>434.0</v>
      </c>
    </row>
    <row r="2601" ht="12.75" customHeight="1">
      <c r="A2601" s="52">
        <v>434.0</v>
      </c>
    </row>
    <row r="2602" ht="12.75" customHeight="1">
      <c r="A2602" s="52">
        <v>434.0</v>
      </c>
    </row>
    <row r="2603" ht="12.75" customHeight="1">
      <c r="A2603" s="52">
        <v>434.0</v>
      </c>
    </row>
    <row r="2604" ht="12.75" customHeight="1">
      <c r="A2604" s="52">
        <v>434.0</v>
      </c>
    </row>
    <row r="2605" ht="12.75" customHeight="1">
      <c r="A2605" s="52">
        <v>435.0</v>
      </c>
    </row>
    <row r="2606" ht="12.75" customHeight="1">
      <c r="A2606" s="52">
        <v>435.0</v>
      </c>
    </row>
    <row r="2607" ht="12.75" customHeight="1">
      <c r="A2607" s="52">
        <v>435.0</v>
      </c>
    </row>
    <row r="2608" ht="12.75" customHeight="1">
      <c r="A2608" s="52">
        <v>435.0</v>
      </c>
    </row>
    <row r="2609" ht="12.75" customHeight="1">
      <c r="A2609" s="52">
        <v>435.0</v>
      </c>
    </row>
    <row r="2610" ht="12.75" customHeight="1">
      <c r="A2610" s="52">
        <v>435.0</v>
      </c>
    </row>
    <row r="2611" ht="12.75" customHeight="1">
      <c r="A2611" s="52">
        <v>436.0</v>
      </c>
    </row>
    <row r="2612" ht="12.75" customHeight="1">
      <c r="A2612" s="52">
        <v>436.0</v>
      </c>
    </row>
    <row r="2613" ht="12.75" customHeight="1">
      <c r="A2613" s="52">
        <v>436.0</v>
      </c>
    </row>
    <row r="2614" ht="12.75" customHeight="1">
      <c r="A2614" s="52">
        <v>436.0</v>
      </c>
    </row>
    <row r="2615" ht="12.75" customHeight="1">
      <c r="A2615" s="52">
        <v>436.0</v>
      </c>
    </row>
    <row r="2616" ht="12.75" customHeight="1">
      <c r="A2616" s="52">
        <v>436.0</v>
      </c>
    </row>
    <row r="2617" ht="12.75" customHeight="1">
      <c r="A2617" s="52">
        <v>437.0</v>
      </c>
    </row>
    <row r="2618" ht="12.75" customHeight="1">
      <c r="A2618" s="52">
        <v>437.0</v>
      </c>
    </row>
    <row r="2619" ht="12.75" customHeight="1">
      <c r="A2619" s="52">
        <v>437.0</v>
      </c>
    </row>
    <row r="2620" ht="12.75" customHeight="1">
      <c r="A2620" s="52">
        <v>437.0</v>
      </c>
    </row>
    <row r="2621" ht="12.75" customHeight="1">
      <c r="A2621" s="52">
        <v>437.0</v>
      </c>
    </row>
    <row r="2622" ht="12.75" customHeight="1">
      <c r="A2622" s="52">
        <v>437.0</v>
      </c>
    </row>
    <row r="2623" ht="12.75" customHeight="1">
      <c r="A2623" s="52">
        <v>438.0</v>
      </c>
    </row>
    <row r="2624" ht="12.75" customHeight="1">
      <c r="A2624" s="52">
        <v>438.0</v>
      </c>
    </row>
    <row r="2625" ht="12.75" customHeight="1">
      <c r="A2625" s="52">
        <v>438.0</v>
      </c>
    </row>
    <row r="2626" ht="12.75" customHeight="1">
      <c r="A2626" s="52">
        <v>438.0</v>
      </c>
    </row>
    <row r="2627" ht="12.75" customHeight="1">
      <c r="A2627" s="52">
        <v>438.0</v>
      </c>
    </row>
    <row r="2628" ht="12.75" customHeight="1">
      <c r="A2628" s="52">
        <v>438.0</v>
      </c>
    </row>
    <row r="2629" ht="12.75" customHeight="1">
      <c r="A2629" s="52">
        <v>439.0</v>
      </c>
    </row>
    <row r="2630" ht="12.75" customHeight="1">
      <c r="A2630" s="52">
        <v>439.0</v>
      </c>
    </row>
    <row r="2631" ht="12.75" customHeight="1">
      <c r="A2631" s="52">
        <v>439.0</v>
      </c>
    </row>
    <row r="2632" ht="12.75" customHeight="1">
      <c r="A2632" s="52">
        <v>439.0</v>
      </c>
    </row>
    <row r="2633" ht="12.75" customHeight="1">
      <c r="A2633" s="52">
        <v>439.0</v>
      </c>
    </row>
    <row r="2634" ht="12.75" customHeight="1">
      <c r="A2634" s="52">
        <v>439.0</v>
      </c>
    </row>
    <row r="2635" ht="12.75" customHeight="1">
      <c r="A2635" s="52">
        <v>440.0</v>
      </c>
    </row>
    <row r="2636" ht="12.75" customHeight="1">
      <c r="A2636" s="52">
        <v>440.0</v>
      </c>
    </row>
    <row r="2637" ht="12.75" customHeight="1">
      <c r="A2637" s="52">
        <v>440.0</v>
      </c>
    </row>
    <row r="2638" ht="12.75" customHeight="1">
      <c r="A2638" s="52">
        <v>440.0</v>
      </c>
    </row>
    <row r="2639" ht="12.75" customHeight="1">
      <c r="A2639" s="52">
        <v>440.0</v>
      </c>
    </row>
    <row r="2640" ht="12.75" customHeight="1">
      <c r="A2640" s="52">
        <v>440.0</v>
      </c>
    </row>
    <row r="2641" ht="12.75" customHeight="1">
      <c r="A2641" s="52">
        <v>441.0</v>
      </c>
    </row>
    <row r="2642" ht="12.75" customHeight="1">
      <c r="A2642" s="52">
        <v>441.0</v>
      </c>
    </row>
    <row r="2643" ht="12.75" customHeight="1">
      <c r="A2643" s="52">
        <v>441.0</v>
      </c>
    </row>
    <row r="2644" ht="12.75" customHeight="1">
      <c r="A2644" s="52">
        <v>441.0</v>
      </c>
    </row>
    <row r="2645" ht="12.75" customHeight="1">
      <c r="A2645" s="52">
        <v>441.0</v>
      </c>
    </row>
    <row r="2646" ht="12.75" customHeight="1">
      <c r="A2646" s="52">
        <v>441.0</v>
      </c>
    </row>
    <row r="2647" ht="12.75" customHeight="1">
      <c r="A2647" s="52">
        <v>442.0</v>
      </c>
    </row>
    <row r="2648" ht="12.75" customHeight="1">
      <c r="A2648" s="52">
        <v>442.0</v>
      </c>
    </row>
    <row r="2649" ht="12.75" customHeight="1">
      <c r="A2649" s="52">
        <v>442.0</v>
      </c>
    </row>
    <row r="2650" ht="12.75" customHeight="1">
      <c r="A2650" s="52">
        <v>442.0</v>
      </c>
    </row>
    <row r="2651" ht="12.75" customHeight="1">
      <c r="A2651" s="52">
        <v>442.0</v>
      </c>
    </row>
    <row r="2652" ht="12.75" customHeight="1">
      <c r="A2652" s="52">
        <v>442.0</v>
      </c>
    </row>
    <row r="2653" ht="12.75" customHeight="1">
      <c r="A2653" s="52">
        <v>443.0</v>
      </c>
    </row>
    <row r="2654" ht="12.75" customHeight="1">
      <c r="A2654" s="52">
        <v>443.0</v>
      </c>
    </row>
    <row r="2655" ht="12.75" customHeight="1">
      <c r="A2655" s="52">
        <v>443.0</v>
      </c>
    </row>
    <row r="2656" ht="12.75" customHeight="1">
      <c r="A2656" s="52">
        <v>443.0</v>
      </c>
    </row>
    <row r="2657" ht="12.75" customHeight="1">
      <c r="A2657" s="52">
        <v>443.0</v>
      </c>
    </row>
    <row r="2658" ht="12.75" customHeight="1">
      <c r="A2658" s="52">
        <v>443.0</v>
      </c>
    </row>
    <row r="2659" ht="12.75" customHeight="1">
      <c r="A2659" s="52">
        <v>444.0</v>
      </c>
    </row>
    <row r="2660" ht="12.75" customHeight="1">
      <c r="A2660" s="52">
        <v>444.0</v>
      </c>
    </row>
    <row r="2661" ht="12.75" customHeight="1">
      <c r="A2661" s="52">
        <v>444.0</v>
      </c>
    </row>
    <row r="2662" ht="12.75" customHeight="1">
      <c r="A2662" s="52">
        <v>444.0</v>
      </c>
    </row>
    <row r="2663" ht="12.75" customHeight="1">
      <c r="A2663" s="52">
        <v>444.0</v>
      </c>
    </row>
    <row r="2664" ht="12.75" customHeight="1">
      <c r="A2664" s="52">
        <v>444.0</v>
      </c>
    </row>
    <row r="2665" ht="12.75" customHeight="1">
      <c r="A2665" s="52">
        <v>445.0</v>
      </c>
    </row>
    <row r="2666" ht="12.75" customHeight="1">
      <c r="A2666" s="52">
        <v>445.0</v>
      </c>
    </row>
    <row r="2667" ht="12.75" customHeight="1">
      <c r="A2667" s="52">
        <v>445.0</v>
      </c>
    </row>
    <row r="2668" ht="12.75" customHeight="1">
      <c r="A2668" s="52">
        <v>445.0</v>
      </c>
    </row>
    <row r="2669" ht="12.75" customHeight="1">
      <c r="A2669" s="52">
        <v>445.0</v>
      </c>
    </row>
    <row r="2670" ht="12.75" customHeight="1">
      <c r="A2670" s="52">
        <v>445.0</v>
      </c>
    </row>
    <row r="2671" ht="12.75" customHeight="1">
      <c r="A2671" s="52">
        <v>446.0</v>
      </c>
    </row>
    <row r="2672" ht="12.75" customHeight="1">
      <c r="A2672" s="52">
        <v>446.0</v>
      </c>
    </row>
    <row r="2673" ht="12.75" customHeight="1">
      <c r="A2673" s="52">
        <v>446.0</v>
      </c>
    </row>
    <row r="2674" ht="12.75" customHeight="1">
      <c r="A2674" s="52">
        <v>446.0</v>
      </c>
    </row>
    <row r="2675" ht="12.75" customHeight="1">
      <c r="A2675" s="52">
        <v>446.0</v>
      </c>
    </row>
    <row r="2676" ht="12.75" customHeight="1">
      <c r="A2676" s="52">
        <v>446.0</v>
      </c>
    </row>
    <row r="2677" ht="12.75" customHeight="1">
      <c r="A2677" s="52">
        <v>447.0</v>
      </c>
    </row>
    <row r="2678" ht="12.75" customHeight="1">
      <c r="A2678" s="52">
        <v>447.0</v>
      </c>
    </row>
    <row r="2679" ht="12.75" customHeight="1">
      <c r="A2679" s="52">
        <v>447.0</v>
      </c>
    </row>
    <row r="2680" ht="12.75" customHeight="1">
      <c r="A2680" s="52">
        <v>447.0</v>
      </c>
    </row>
    <row r="2681" ht="12.75" customHeight="1">
      <c r="A2681" s="52">
        <v>447.0</v>
      </c>
    </row>
    <row r="2682" ht="12.75" customHeight="1">
      <c r="A2682" s="52">
        <v>447.0</v>
      </c>
    </row>
    <row r="2683" ht="12.75" customHeight="1">
      <c r="A2683" s="52">
        <v>448.0</v>
      </c>
    </row>
    <row r="2684" ht="12.75" customHeight="1">
      <c r="A2684" s="52">
        <v>448.0</v>
      </c>
    </row>
    <row r="2685" ht="12.75" customHeight="1">
      <c r="A2685" s="52">
        <v>448.0</v>
      </c>
    </row>
    <row r="2686" ht="12.75" customHeight="1">
      <c r="A2686" s="52">
        <v>448.0</v>
      </c>
    </row>
    <row r="2687" ht="12.75" customHeight="1">
      <c r="A2687" s="52">
        <v>448.0</v>
      </c>
    </row>
    <row r="2688" ht="12.75" customHeight="1">
      <c r="A2688" s="52">
        <v>448.0</v>
      </c>
    </row>
    <row r="2689" ht="12.75" customHeight="1">
      <c r="A2689" s="52">
        <v>449.0</v>
      </c>
    </row>
    <row r="2690" ht="12.75" customHeight="1">
      <c r="A2690" s="52">
        <v>449.0</v>
      </c>
    </row>
    <row r="2691" ht="12.75" customHeight="1">
      <c r="A2691" s="52">
        <v>449.0</v>
      </c>
    </row>
    <row r="2692" ht="12.75" customHeight="1">
      <c r="A2692" s="52">
        <v>449.0</v>
      </c>
    </row>
    <row r="2693" ht="12.75" customHeight="1">
      <c r="A2693" s="52">
        <v>449.0</v>
      </c>
    </row>
    <row r="2694" ht="12.75" customHeight="1">
      <c r="A2694" s="52">
        <v>449.0</v>
      </c>
    </row>
    <row r="2695" ht="12.75" customHeight="1">
      <c r="A2695" s="52">
        <v>450.0</v>
      </c>
    </row>
    <row r="2696" ht="12.75" customHeight="1">
      <c r="A2696" s="52">
        <v>450.0</v>
      </c>
    </row>
    <row r="2697" ht="12.75" customHeight="1">
      <c r="A2697" s="52">
        <v>450.0</v>
      </c>
    </row>
    <row r="2698" ht="12.75" customHeight="1">
      <c r="A2698" s="52">
        <v>450.0</v>
      </c>
    </row>
    <row r="2699" ht="12.75" customHeight="1">
      <c r="A2699" s="52">
        <v>450.0</v>
      </c>
    </row>
    <row r="2700" ht="12.75" customHeight="1">
      <c r="A2700" s="52">
        <v>450.0</v>
      </c>
    </row>
    <row r="2701" ht="12.75" customHeight="1">
      <c r="A2701" s="52">
        <v>451.0</v>
      </c>
    </row>
    <row r="2702" ht="12.75" customHeight="1">
      <c r="A2702" s="52">
        <v>451.0</v>
      </c>
    </row>
    <row r="2703" ht="12.75" customHeight="1">
      <c r="A2703" s="52">
        <v>451.0</v>
      </c>
    </row>
    <row r="2704" ht="12.75" customHeight="1">
      <c r="A2704" s="52">
        <v>451.0</v>
      </c>
    </row>
    <row r="2705" ht="12.75" customHeight="1">
      <c r="A2705" s="52">
        <v>451.0</v>
      </c>
    </row>
    <row r="2706" ht="12.75" customHeight="1">
      <c r="A2706" s="52">
        <v>451.0</v>
      </c>
    </row>
    <row r="2707" ht="12.75" customHeight="1">
      <c r="A2707" s="52">
        <v>452.0</v>
      </c>
    </row>
    <row r="2708" ht="12.75" customHeight="1">
      <c r="A2708" s="52">
        <v>452.0</v>
      </c>
    </row>
    <row r="2709" ht="12.75" customHeight="1">
      <c r="A2709" s="52">
        <v>452.0</v>
      </c>
    </row>
    <row r="2710" ht="12.75" customHeight="1">
      <c r="A2710" s="52">
        <v>452.0</v>
      </c>
    </row>
    <row r="2711" ht="12.75" customHeight="1">
      <c r="A2711" s="52">
        <v>452.0</v>
      </c>
    </row>
    <row r="2712" ht="12.75" customHeight="1">
      <c r="A2712" s="52">
        <v>452.0</v>
      </c>
    </row>
    <row r="2713" ht="12.75" customHeight="1">
      <c r="A2713" s="52">
        <v>453.0</v>
      </c>
    </row>
    <row r="2714" ht="12.75" customHeight="1">
      <c r="A2714" s="52">
        <v>453.0</v>
      </c>
    </row>
    <row r="2715" ht="12.75" customHeight="1">
      <c r="A2715" s="52">
        <v>453.0</v>
      </c>
    </row>
    <row r="2716" ht="12.75" customHeight="1">
      <c r="A2716" s="52">
        <v>453.0</v>
      </c>
    </row>
    <row r="2717" ht="12.75" customHeight="1">
      <c r="A2717" s="52">
        <v>453.0</v>
      </c>
    </row>
    <row r="2718" ht="12.75" customHeight="1">
      <c r="A2718" s="52">
        <v>453.0</v>
      </c>
    </row>
    <row r="2719" ht="12.75" customHeight="1">
      <c r="A2719" s="52">
        <v>454.0</v>
      </c>
    </row>
    <row r="2720" ht="12.75" customHeight="1">
      <c r="A2720" s="52">
        <v>454.0</v>
      </c>
    </row>
    <row r="2721" ht="12.75" customHeight="1">
      <c r="A2721" s="52">
        <v>454.0</v>
      </c>
    </row>
    <row r="2722" ht="12.75" customHeight="1">
      <c r="A2722" s="52">
        <v>454.0</v>
      </c>
    </row>
    <row r="2723" ht="12.75" customHeight="1">
      <c r="A2723" s="52">
        <v>454.0</v>
      </c>
    </row>
    <row r="2724" ht="12.75" customHeight="1">
      <c r="A2724" s="52">
        <v>454.0</v>
      </c>
    </row>
    <row r="2725" ht="12.75" customHeight="1">
      <c r="A2725" s="52">
        <v>455.0</v>
      </c>
    </row>
    <row r="2726" ht="12.75" customHeight="1">
      <c r="A2726" s="52">
        <v>455.0</v>
      </c>
    </row>
    <row r="2727" ht="12.75" customHeight="1">
      <c r="A2727" s="52">
        <v>455.0</v>
      </c>
    </row>
    <row r="2728" ht="12.75" customHeight="1">
      <c r="A2728" s="52">
        <v>455.0</v>
      </c>
    </row>
    <row r="2729" ht="12.75" customHeight="1">
      <c r="A2729" s="52">
        <v>455.0</v>
      </c>
    </row>
    <row r="2730" ht="12.75" customHeight="1">
      <c r="A2730" s="52">
        <v>455.0</v>
      </c>
    </row>
    <row r="2731" ht="12.75" customHeight="1">
      <c r="A2731" s="52">
        <v>456.0</v>
      </c>
    </row>
    <row r="2732" ht="12.75" customHeight="1">
      <c r="A2732" s="52">
        <v>456.0</v>
      </c>
    </row>
    <row r="2733" ht="12.75" customHeight="1">
      <c r="A2733" s="52">
        <v>456.0</v>
      </c>
    </row>
    <row r="2734" ht="12.75" customHeight="1">
      <c r="A2734" s="52">
        <v>456.0</v>
      </c>
    </row>
    <row r="2735" ht="12.75" customHeight="1">
      <c r="A2735" s="52">
        <v>456.0</v>
      </c>
    </row>
    <row r="2736" ht="12.75" customHeight="1">
      <c r="A2736" s="52">
        <v>456.0</v>
      </c>
    </row>
    <row r="2737" ht="12.75" customHeight="1">
      <c r="A2737" s="52">
        <v>457.0</v>
      </c>
    </row>
    <row r="2738" ht="12.75" customHeight="1">
      <c r="A2738" s="52">
        <v>457.0</v>
      </c>
    </row>
    <row r="2739" ht="12.75" customHeight="1">
      <c r="A2739" s="52">
        <v>457.0</v>
      </c>
    </row>
    <row r="2740" ht="12.75" customHeight="1">
      <c r="A2740" s="52">
        <v>457.0</v>
      </c>
    </row>
    <row r="2741" ht="12.75" customHeight="1">
      <c r="A2741" s="52">
        <v>457.0</v>
      </c>
    </row>
    <row r="2742" ht="12.75" customHeight="1">
      <c r="A2742" s="52">
        <v>457.0</v>
      </c>
    </row>
    <row r="2743" ht="12.75" customHeight="1">
      <c r="A2743" s="52">
        <v>458.0</v>
      </c>
    </row>
    <row r="2744" ht="12.75" customHeight="1">
      <c r="A2744" s="52">
        <v>458.0</v>
      </c>
    </row>
    <row r="2745" ht="12.75" customHeight="1">
      <c r="A2745" s="52">
        <v>458.0</v>
      </c>
    </row>
    <row r="2746" ht="12.75" customHeight="1">
      <c r="A2746" s="52">
        <v>458.0</v>
      </c>
    </row>
    <row r="2747" ht="12.75" customHeight="1">
      <c r="A2747" s="52">
        <v>458.0</v>
      </c>
    </row>
    <row r="2748" ht="12.75" customHeight="1">
      <c r="A2748" s="52">
        <v>458.0</v>
      </c>
    </row>
    <row r="2749" ht="12.75" customHeight="1">
      <c r="A2749" s="52">
        <v>459.0</v>
      </c>
    </row>
    <row r="2750" ht="12.75" customHeight="1">
      <c r="A2750" s="52">
        <v>459.0</v>
      </c>
    </row>
    <row r="2751" ht="12.75" customHeight="1">
      <c r="A2751" s="52">
        <v>459.0</v>
      </c>
    </row>
    <row r="2752" ht="12.75" customHeight="1">
      <c r="A2752" s="52">
        <v>459.0</v>
      </c>
    </row>
    <row r="2753" ht="12.75" customHeight="1">
      <c r="A2753" s="52">
        <v>459.0</v>
      </c>
    </row>
    <row r="2754" ht="12.75" customHeight="1">
      <c r="A2754" s="52">
        <v>459.0</v>
      </c>
    </row>
    <row r="2755" ht="12.75" customHeight="1">
      <c r="A2755" s="52">
        <v>460.0</v>
      </c>
    </row>
    <row r="2756" ht="12.75" customHeight="1">
      <c r="A2756" s="52">
        <v>460.0</v>
      </c>
    </row>
    <row r="2757" ht="12.75" customHeight="1">
      <c r="A2757" s="52">
        <v>460.0</v>
      </c>
    </row>
    <row r="2758" ht="12.75" customHeight="1">
      <c r="A2758" s="52">
        <v>460.0</v>
      </c>
    </row>
    <row r="2759" ht="12.75" customHeight="1">
      <c r="A2759" s="52">
        <v>460.0</v>
      </c>
    </row>
    <row r="2760" ht="12.75" customHeight="1">
      <c r="A2760" s="52">
        <v>460.0</v>
      </c>
    </row>
    <row r="2761" ht="12.75" customHeight="1">
      <c r="A2761" s="52">
        <v>461.0</v>
      </c>
    </row>
    <row r="2762" ht="12.75" customHeight="1">
      <c r="A2762" s="52">
        <v>461.0</v>
      </c>
    </row>
    <row r="2763" ht="12.75" customHeight="1">
      <c r="A2763" s="52">
        <v>461.0</v>
      </c>
    </row>
    <row r="2764" ht="12.75" customHeight="1">
      <c r="A2764" s="52">
        <v>461.0</v>
      </c>
    </row>
    <row r="2765" ht="12.75" customHeight="1">
      <c r="A2765" s="52">
        <v>461.0</v>
      </c>
    </row>
    <row r="2766" ht="12.75" customHeight="1">
      <c r="A2766" s="52">
        <v>461.0</v>
      </c>
    </row>
    <row r="2767" ht="12.75" customHeight="1">
      <c r="A2767" s="52">
        <v>462.0</v>
      </c>
    </row>
    <row r="2768" ht="12.75" customHeight="1">
      <c r="A2768" s="52">
        <v>462.0</v>
      </c>
    </row>
    <row r="2769" ht="12.75" customHeight="1">
      <c r="A2769" s="52">
        <v>462.0</v>
      </c>
    </row>
    <row r="2770" ht="12.75" customHeight="1">
      <c r="A2770" s="52">
        <v>462.0</v>
      </c>
    </row>
    <row r="2771" ht="12.75" customHeight="1">
      <c r="A2771" s="52">
        <v>462.0</v>
      </c>
    </row>
    <row r="2772" ht="12.75" customHeight="1">
      <c r="A2772" s="52">
        <v>462.0</v>
      </c>
    </row>
    <row r="2773" ht="12.75" customHeight="1">
      <c r="A2773" s="52">
        <v>463.0</v>
      </c>
    </row>
    <row r="2774" ht="12.75" customHeight="1">
      <c r="A2774" s="52">
        <v>463.0</v>
      </c>
    </row>
    <row r="2775" ht="12.75" customHeight="1">
      <c r="A2775" s="52">
        <v>463.0</v>
      </c>
    </row>
    <row r="2776" ht="12.75" customHeight="1">
      <c r="A2776" s="52">
        <v>463.0</v>
      </c>
    </row>
    <row r="2777" ht="12.75" customHeight="1">
      <c r="A2777" s="52">
        <v>463.0</v>
      </c>
    </row>
    <row r="2778" ht="12.75" customHeight="1">
      <c r="A2778" s="52">
        <v>463.0</v>
      </c>
    </row>
    <row r="2779" ht="12.75" customHeight="1">
      <c r="A2779" s="52">
        <v>464.0</v>
      </c>
    </row>
    <row r="2780" ht="12.75" customHeight="1">
      <c r="A2780" s="52">
        <v>464.0</v>
      </c>
    </row>
    <row r="2781" ht="12.75" customHeight="1">
      <c r="A2781" s="52">
        <v>464.0</v>
      </c>
    </row>
    <row r="2782" ht="12.75" customHeight="1">
      <c r="A2782" s="52">
        <v>464.0</v>
      </c>
    </row>
    <row r="2783" ht="12.75" customHeight="1">
      <c r="A2783" s="52">
        <v>464.0</v>
      </c>
    </row>
    <row r="2784" ht="12.75" customHeight="1">
      <c r="A2784" s="52">
        <v>464.0</v>
      </c>
    </row>
    <row r="2785" ht="12.75" customHeight="1">
      <c r="A2785" s="52">
        <v>465.0</v>
      </c>
    </row>
    <row r="2786" ht="12.75" customHeight="1">
      <c r="A2786" s="52">
        <v>465.0</v>
      </c>
    </row>
    <row r="2787" ht="12.75" customHeight="1">
      <c r="A2787" s="52">
        <v>465.0</v>
      </c>
    </row>
    <row r="2788" ht="12.75" customHeight="1">
      <c r="A2788" s="52">
        <v>465.0</v>
      </c>
    </row>
    <row r="2789" ht="12.75" customHeight="1">
      <c r="A2789" s="52">
        <v>465.0</v>
      </c>
    </row>
    <row r="2790" ht="12.75" customHeight="1">
      <c r="A2790" s="52">
        <v>465.0</v>
      </c>
    </row>
    <row r="2791" ht="12.75" customHeight="1">
      <c r="A2791" s="52">
        <v>466.0</v>
      </c>
    </row>
    <row r="2792" ht="12.75" customHeight="1">
      <c r="A2792" s="52">
        <v>466.0</v>
      </c>
    </row>
    <row r="2793" ht="12.75" customHeight="1">
      <c r="A2793" s="52">
        <v>466.0</v>
      </c>
    </row>
    <row r="2794" ht="12.75" customHeight="1">
      <c r="A2794" s="52">
        <v>466.0</v>
      </c>
    </row>
    <row r="2795" ht="12.75" customHeight="1">
      <c r="A2795" s="52">
        <v>466.0</v>
      </c>
    </row>
    <row r="2796" ht="12.75" customHeight="1">
      <c r="A2796" s="52">
        <v>466.0</v>
      </c>
    </row>
    <row r="2797" ht="12.75" customHeight="1">
      <c r="A2797" s="52">
        <v>467.0</v>
      </c>
    </row>
    <row r="2798" ht="12.75" customHeight="1">
      <c r="A2798" s="52">
        <v>467.0</v>
      </c>
    </row>
    <row r="2799" ht="12.75" customHeight="1">
      <c r="A2799" s="52">
        <v>467.0</v>
      </c>
    </row>
    <row r="2800" ht="12.75" customHeight="1">
      <c r="A2800" s="52">
        <v>467.0</v>
      </c>
    </row>
    <row r="2801" ht="12.75" customHeight="1">
      <c r="A2801" s="52">
        <v>467.0</v>
      </c>
    </row>
    <row r="2802" ht="12.75" customHeight="1">
      <c r="A2802" s="52">
        <v>467.0</v>
      </c>
    </row>
    <row r="2803" ht="12.75" customHeight="1">
      <c r="A2803" s="52">
        <v>468.0</v>
      </c>
    </row>
    <row r="2804" ht="12.75" customHeight="1">
      <c r="A2804" s="52">
        <v>468.0</v>
      </c>
    </row>
    <row r="2805" ht="12.75" customHeight="1">
      <c r="A2805" s="52">
        <v>468.0</v>
      </c>
    </row>
    <row r="2806" ht="12.75" customHeight="1">
      <c r="A2806" s="52">
        <v>468.0</v>
      </c>
    </row>
    <row r="2807" ht="12.75" customHeight="1">
      <c r="A2807" s="52">
        <v>468.0</v>
      </c>
    </row>
    <row r="2808" ht="12.75" customHeight="1">
      <c r="A2808" s="52">
        <v>468.0</v>
      </c>
    </row>
    <row r="2809" ht="12.75" customHeight="1">
      <c r="A2809" s="52">
        <v>469.0</v>
      </c>
    </row>
    <row r="2810" ht="12.75" customHeight="1">
      <c r="A2810" s="52">
        <v>469.0</v>
      </c>
    </row>
    <row r="2811" ht="12.75" customHeight="1">
      <c r="A2811" s="52">
        <v>469.0</v>
      </c>
    </row>
    <row r="2812" ht="12.75" customHeight="1">
      <c r="A2812" s="52">
        <v>469.0</v>
      </c>
    </row>
    <row r="2813" ht="12.75" customHeight="1">
      <c r="A2813" s="52">
        <v>469.0</v>
      </c>
    </row>
    <row r="2814" ht="12.75" customHeight="1">
      <c r="A2814" s="52">
        <v>469.0</v>
      </c>
    </row>
    <row r="2815" ht="12.75" customHeight="1">
      <c r="A2815" s="52">
        <v>470.0</v>
      </c>
    </row>
    <row r="2816" ht="12.75" customHeight="1">
      <c r="A2816" s="52">
        <v>470.0</v>
      </c>
    </row>
    <row r="2817" ht="12.75" customHeight="1">
      <c r="A2817" s="52">
        <v>470.0</v>
      </c>
    </row>
    <row r="2818" ht="12.75" customHeight="1">
      <c r="A2818" s="52">
        <v>470.0</v>
      </c>
    </row>
    <row r="2819" ht="12.75" customHeight="1">
      <c r="A2819" s="52">
        <v>470.0</v>
      </c>
    </row>
    <row r="2820" ht="12.75" customHeight="1">
      <c r="A2820" s="52">
        <v>470.0</v>
      </c>
    </row>
    <row r="2821" ht="12.75" customHeight="1">
      <c r="A2821" s="52">
        <v>471.0</v>
      </c>
    </row>
    <row r="2822" ht="12.75" customHeight="1">
      <c r="A2822" s="52">
        <v>471.0</v>
      </c>
    </row>
    <row r="2823" ht="12.75" customHeight="1">
      <c r="A2823" s="52">
        <v>471.0</v>
      </c>
    </row>
    <row r="2824" ht="12.75" customHeight="1">
      <c r="A2824" s="52">
        <v>471.0</v>
      </c>
    </row>
    <row r="2825" ht="12.75" customHeight="1">
      <c r="A2825" s="52">
        <v>471.0</v>
      </c>
    </row>
    <row r="2826" ht="12.75" customHeight="1">
      <c r="A2826" s="52">
        <v>471.0</v>
      </c>
    </row>
    <row r="2827" ht="12.75" customHeight="1">
      <c r="A2827" s="52">
        <v>472.0</v>
      </c>
    </row>
    <row r="2828" ht="12.75" customHeight="1">
      <c r="A2828" s="52">
        <v>472.0</v>
      </c>
    </row>
    <row r="2829" ht="12.75" customHeight="1">
      <c r="A2829" s="52">
        <v>472.0</v>
      </c>
    </row>
    <row r="2830" ht="12.75" customHeight="1">
      <c r="A2830" s="52">
        <v>472.0</v>
      </c>
    </row>
    <row r="2831" ht="12.75" customHeight="1">
      <c r="A2831" s="52">
        <v>472.0</v>
      </c>
    </row>
    <row r="2832" ht="12.75" customHeight="1">
      <c r="A2832" s="52">
        <v>472.0</v>
      </c>
    </row>
    <row r="2833" ht="12.75" customHeight="1">
      <c r="A2833" s="52">
        <v>473.0</v>
      </c>
    </row>
    <row r="2834" ht="12.75" customHeight="1">
      <c r="A2834" s="52">
        <v>473.0</v>
      </c>
    </row>
    <row r="2835" ht="12.75" customHeight="1">
      <c r="A2835" s="52">
        <v>473.0</v>
      </c>
    </row>
    <row r="2836" ht="12.75" customHeight="1">
      <c r="A2836" s="52">
        <v>473.0</v>
      </c>
    </row>
    <row r="2837" ht="12.75" customHeight="1">
      <c r="A2837" s="52">
        <v>473.0</v>
      </c>
    </row>
    <row r="2838" ht="12.75" customHeight="1">
      <c r="A2838" s="52">
        <v>473.0</v>
      </c>
    </row>
    <row r="2839" ht="12.75" customHeight="1">
      <c r="A2839" s="52">
        <v>474.0</v>
      </c>
    </row>
    <row r="2840" ht="12.75" customHeight="1">
      <c r="A2840" s="52">
        <v>474.0</v>
      </c>
    </row>
    <row r="2841" ht="12.75" customHeight="1">
      <c r="A2841" s="52">
        <v>474.0</v>
      </c>
    </row>
    <row r="2842" ht="12.75" customHeight="1">
      <c r="A2842" s="52">
        <v>474.0</v>
      </c>
    </row>
    <row r="2843" ht="12.75" customHeight="1">
      <c r="A2843" s="52">
        <v>474.0</v>
      </c>
    </row>
    <row r="2844" ht="12.75" customHeight="1">
      <c r="A2844" s="52">
        <v>474.0</v>
      </c>
    </row>
    <row r="2845" ht="12.75" customHeight="1">
      <c r="A2845" s="52">
        <v>475.0</v>
      </c>
    </row>
    <row r="2846" ht="12.75" customHeight="1">
      <c r="A2846" s="52">
        <v>475.0</v>
      </c>
    </row>
    <row r="2847" ht="12.75" customHeight="1">
      <c r="A2847" s="52">
        <v>475.0</v>
      </c>
    </row>
    <row r="2848" ht="12.75" customHeight="1">
      <c r="A2848" s="52">
        <v>475.0</v>
      </c>
    </row>
    <row r="2849" ht="12.75" customHeight="1">
      <c r="A2849" s="52">
        <v>475.0</v>
      </c>
    </row>
    <row r="2850" ht="12.75" customHeight="1">
      <c r="A2850" s="52">
        <v>475.0</v>
      </c>
    </row>
    <row r="2851" ht="12.75" customHeight="1">
      <c r="A2851" s="52">
        <v>476.0</v>
      </c>
    </row>
    <row r="2852" ht="12.75" customHeight="1">
      <c r="A2852" s="52">
        <v>476.0</v>
      </c>
    </row>
    <row r="2853" ht="12.75" customHeight="1">
      <c r="A2853" s="52">
        <v>476.0</v>
      </c>
    </row>
    <row r="2854" ht="12.75" customHeight="1">
      <c r="A2854" s="52">
        <v>476.0</v>
      </c>
    </row>
    <row r="2855" ht="12.75" customHeight="1">
      <c r="A2855" s="52">
        <v>476.0</v>
      </c>
    </row>
    <row r="2856" ht="12.75" customHeight="1">
      <c r="A2856" s="52">
        <v>476.0</v>
      </c>
    </row>
    <row r="2857" ht="12.75" customHeight="1">
      <c r="A2857" s="52">
        <v>477.0</v>
      </c>
    </row>
    <row r="2858" ht="12.75" customHeight="1">
      <c r="A2858" s="52">
        <v>477.0</v>
      </c>
    </row>
    <row r="2859" ht="12.75" customHeight="1">
      <c r="A2859" s="52">
        <v>477.0</v>
      </c>
    </row>
    <row r="2860" ht="12.75" customHeight="1">
      <c r="A2860" s="52">
        <v>477.0</v>
      </c>
    </row>
    <row r="2861" ht="12.75" customHeight="1">
      <c r="A2861" s="52">
        <v>477.0</v>
      </c>
    </row>
    <row r="2862" ht="12.75" customHeight="1">
      <c r="A2862" s="52">
        <v>477.0</v>
      </c>
    </row>
    <row r="2863" ht="12.75" customHeight="1">
      <c r="A2863" s="52">
        <v>478.0</v>
      </c>
    </row>
    <row r="2864" ht="12.75" customHeight="1">
      <c r="A2864" s="52">
        <v>478.0</v>
      </c>
    </row>
    <row r="2865" ht="12.75" customHeight="1">
      <c r="A2865" s="52">
        <v>478.0</v>
      </c>
    </row>
    <row r="2866" ht="12.75" customHeight="1">
      <c r="A2866" s="52">
        <v>478.0</v>
      </c>
    </row>
    <row r="2867" ht="12.75" customHeight="1">
      <c r="A2867" s="52">
        <v>478.0</v>
      </c>
    </row>
    <row r="2868" ht="12.75" customHeight="1">
      <c r="A2868" s="52">
        <v>478.0</v>
      </c>
    </row>
    <row r="2869" ht="12.75" customHeight="1">
      <c r="A2869" s="52">
        <v>479.0</v>
      </c>
    </row>
    <row r="2870" ht="12.75" customHeight="1">
      <c r="A2870" s="52">
        <v>479.0</v>
      </c>
    </row>
    <row r="2871" ht="12.75" customHeight="1">
      <c r="A2871" s="52">
        <v>479.0</v>
      </c>
    </row>
    <row r="2872" ht="12.75" customHeight="1">
      <c r="A2872" s="52">
        <v>479.0</v>
      </c>
    </row>
    <row r="2873" ht="12.75" customHeight="1">
      <c r="A2873" s="52">
        <v>479.0</v>
      </c>
    </row>
    <row r="2874" ht="12.75" customHeight="1">
      <c r="A2874" s="52">
        <v>479.0</v>
      </c>
    </row>
    <row r="2875" ht="12.75" customHeight="1">
      <c r="A2875" s="52">
        <v>480.0</v>
      </c>
    </row>
    <row r="2876" ht="12.75" customHeight="1">
      <c r="A2876" s="52">
        <v>480.0</v>
      </c>
    </row>
    <row r="2877" ht="12.75" customHeight="1">
      <c r="A2877" s="52">
        <v>480.0</v>
      </c>
    </row>
    <row r="2878" ht="12.75" customHeight="1">
      <c r="A2878" s="52">
        <v>480.0</v>
      </c>
    </row>
    <row r="2879" ht="12.75" customHeight="1">
      <c r="A2879" s="52">
        <v>480.0</v>
      </c>
    </row>
    <row r="2880" ht="12.75" customHeight="1">
      <c r="A2880" s="52">
        <v>480.0</v>
      </c>
    </row>
    <row r="2881" ht="12.75" customHeight="1">
      <c r="A2881" s="52">
        <v>481.0</v>
      </c>
    </row>
    <row r="2882" ht="12.75" customHeight="1">
      <c r="A2882" s="52">
        <v>481.0</v>
      </c>
    </row>
    <row r="2883" ht="12.75" customHeight="1">
      <c r="A2883" s="52">
        <v>481.0</v>
      </c>
    </row>
    <row r="2884" ht="12.75" customHeight="1">
      <c r="A2884" s="52">
        <v>481.0</v>
      </c>
    </row>
    <row r="2885" ht="12.75" customHeight="1">
      <c r="A2885" s="52">
        <v>481.0</v>
      </c>
    </row>
    <row r="2886" ht="12.75" customHeight="1">
      <c r="A2886" s="52">
        <v>481.0</v>
      </c>
    </row>
    <row r="2887" ht="12.75" customHeight="1">
      <c r="A2887" s="52">
        <v>482.0</v>
      </c>
    </row>
    <row r="2888" ht="12.75" customHeight="1">
      <c r="A2888" s="52">
        <v>482.0</v>
      </c>
    </row>
    <row r="2889" ht="12.75" customHeight="1">
      <c r="A2889" s="52">
        <v>482.0</v>
      </c>
    </row>
    <row r="2890" ht="12.75" customHeight="1">
      <c r="A2890" s="52">
        <v>482.0</v>
      </c>
    </row>
    <row r="2891" ht="12.75" customHeight="1">
      <c r="A2891" s="52">
        <v>482.0</v>
      </c>
    </row>
    <row r="2892" ht="12.75" customHeight="1">
      <c r="A2892" s="52">
        <v>482.0</v>
      </c>
    </row>
    <row r="2893" ht="12.75" customHeight="1">
      <c r="A2893" s="52">
        <v>483.0</v>
      </c>
    </row>
    <row r="2894" ht="12.75" customHeight="1">
      <c r="A2894" s="52">
        <v>483.0</v>
      </c>
    </row>
    <row r="2895" ht="12.75" customHeight="1">
      <c r="A2895" s="52">
        <v>483.0</v>
      </c>
    </row>
    <row r="2896" ht="12.75" customHeight="1">
      <c r="A2896" s="52">
        <v>483.0</v>
      </c>
    </row>
    <row r="2897" ht="12.75" customHeight="1">
      <c r="A2897" s="52">
        <v>483.0</v>
      </c>
    </row>
    <row r="2898" ht="12.75" customHeight="1">
      <c r="A2898" s="52">
        <v>483.0</v>
      </c>
    </row>
    <row r="2899" ht="12.75" customHeight="1">
      <c r="A2899" s="52">
        <v>484.0</v>
      </c>
    </row>
    <row r="2900" ht="12.75" customHeight="1">
      <c r="A2900" s="52">
        <v>484.0</v>
      </c>
    </row>
    <row r="2901" ht="12.75" customHeight="1">
      <c r="A2901" s="52">
        <v>484.0</v>
      </c>
    </row>
    <row r="2902" ht="12.75" customHeight="1">
      <c r="A2902" s="52">
        <v>484.0</v>
      </c>
    </row>
    <row r="2903" ht="12.75" customHeight="1">
      <c r="A2903" s="52">
        <v>484.0</v>
      </c>
    </row>
    <row r="2904" ht="12.75" customHeight="1">
      <c r="A2904" s="52">
        <v>484.0</v>
      </c>
    </row>
    <row r="2905" ht="12.75" customHeight="1">
      <c r="A2905" s="52">
        <v>485.0</v>
      </c>
    </row>
    <row r="2906" ht="12.75" customHeight="1">
      <c r="A2906" s="52">
        <v>485.0</v>
      </c>
    </row>
    <row r="2907" ht="12.75" customHeight="1">
      <c r="A2907" s="52">
        <v>485.0</v>
      </c>
    </row>
    <row r="2908" ht="12.75" customHeight="1">
      <c r="A2908" s="52">
        <v>485.0</v>
      </c>
    </row>
    <row r="2909" ht="12.75" customHeight="1">
      <c r="A2909" s="52">
        <v>485.0</v>
      </c>
    </row>
    <row r="2910" ht="12.75" customHeight="1">
      <c r="A2910" s="52">
        <v>485.0</v>
      </c>
    </row>
    <row r="2911" ht="12.75" customHeight="1">
      <c r="A2911" s="52">
        <v>486.0</v>
      </c>
    </row>
    <row r="2912" ht="12.75" customHeight="1">
      <c r="A2912" s="52">
        <v>486.0</v>
      </c>
    </row>
    <row r="2913" ht="12.75" customHeight="1">
      <c r="A2913" s="52">
        <v>486.0</v>
      </c>
    </row>
    <row r="2914" ht="12.75" customHeight="1">
      <c r="A2914" s="52">
        <v>486.0</v>
      </c>
    </row>
    <row r="2915" ht="12.75" customHeight="1">
      <c r="A2915" s="52">
        <v>486.0</v>
      </c>
    </row>
    <row r="2916" ht="12.75" customHeight="1">
      <c r="A2916" s="52">
        <v>486.0</v>
      </c>
    </row>
    <row r="2917" ht="12.75" customHeight="1">
      <c r="A2917" s="52">
        <v>487.0</v>
      </c>
    </row>
    <row r="2918" ht="12.75" customHeight="1">
      <c r="A2918" s="52">
        <v>487.0</v>
      </c>
    </row>
    <row r="2919" ht="12.75" customHeight="1">
      <c r="A2919" s="52">
        <v>487.0</v>
      </c>
    </row>
    <row r="2920" ht="12.75" customHeight="1">
      <c r="A2920" s="52">
        <v>487.0</v>
      </c>
    </row>
    <row r="2921" ht="12.75" customHeight="1">
      <c r="A2921" s="52">
        <v>487.0</v>
      </c>
    </row>
    <row r="2922" ht="12.75" customHeight="1">
      <c r="A2922" s="52">
        <v>487.0</v>
      </c>
    </row>
    <row r="2923" ht="12.75" customHeight="1">
      <c r="A2923" s="52">
        <v>488.0</v>
      </c>
    </row>
    <row r="2924" ht="12.75" customHeight="1">
      <c r="A2924" s="52">
        <v>488.0</v>
      </c>
    </row>
    <row r="2925" ht="12.75" customHeight="1">
      <c r="A2925" s="52">
        <v>488.0</v>
      </c>
    </row>
    <row r="2926" ht="12.75" customHeight="1">
      <c r="A2926" s="52">
        <v>488.0</v>
      </c>
    </row>
    <row r="2927" ht="12.75" customHeight="1">
      <c r="A2927" s="52">
        <v>488.0</v>
      </c>
    </row>
    <row r="2928" ht="12.75" customHeight="1">
      <c r="A2928" s="52">
        <v>488.0</v>
      </c>
    </row>
    <row r="2929" ht="12.75" customHeight="1">
      <c r="A2929" s="52">
        <v>489.0</v>
      </c>
    </row>
    <row r="2930" ht="12.75" customHeight="1">
      <c r="A2930" s="52">
        <v>489.0</v>
      </c>
    </row>
    <row r="2931" ht="12.75" customHeight="1">
      <c r="A2931" s="52">
        <v>489.0</v>
      </c>
    </row>
    <row r="2932" ht="12.75" customHeight="1">
      <c r="A2932" s="52">
        <v>489.0</v>
      </c>
    </row>
    <row r="2933" ht="12.75" customHeight="1">
      <c r="A2933" s="52">
        <v>489.0</v>
      </c>
    </row>
    <row r="2934" ht="12.75" customHeight="1">
      <c r="A2934" s="52">
        <v>489.0</v>
      </c>
    </row>
    <row r="2935" ht="12.75" customHeight="1">
      <c r="A2935" s="52">
        <v>490.0</v>
      </c>
    </row>
    <row r="2936" ht="12.75" customHeight="1">
      <c r="A2936" s="52">
        <v>490.0</v>
      </c>
    </row>
    <row r="2937" ht="12.75" customHeight="1">
      <c r="A2937" s="52">
        <v>490.0</v>
      </c>
    </row>
    <row r="2938" ht="12.75" customHeight="1">
      <c r="A2938" s="52">
        <v>490.0</v>
      </c>
    </row>
    <row r="2939" ht="12.75" customHeight="1">
      <c r="A2939" s="52">
        <v>490.0</v>
      </c>
    </row>
    <row r="2940" ht="12.75" customHeight="1">
      <c r="A2940" s="52">
        <v>490.0</v>
      </c>
    </row>
    <row r="2941" ht="12.75" customHeight="1">
      <c r="A2941" s="52">
        <v>491.0</v>
      </c>
    </row>
    <row r="2942" ht="12.75" customHeight="1">
      <c r="A2942" s="52">
        <v>491.0</v>
      </c>
    </row>
    <row r="2943" ht="12.75" customHeight="1">
      <c r="A2943" s="52">
        <v>491.0</v>
      </c>
    </row>
    <row r="2944" ht="12.75" customHeight="1">
      <c r="A2944" s="52">
        <v>491.0</v>
      </c>
    </row>
    <row r="2945" ht="12.75" customHeight="1">
      <c r="A2945" s="52">
        <v>491.0</v>
      </c>
    </row>
    <row r="2946" ht="12.75" customHeight="1">
      <c r="A2946" s="52">
        <v>491.0</v>
      </c>
    </row>
    <row r="2947" ht="12.75" customHeight="1">
      <c r="A2947" s="52">
        <v>492.0</v>
      </c>
    </row>
    <row r="2948" ht="12.75" customHeight="1">
      <c r="A2948" s="52">
        <v>492.0</v>
      </c>
    </row>
    <row r="2949" ht="12.75" customHeight="1">
      <c r="A2949" s="52">
        <v>492.0</v>
      </c>
    </row>
    <row r="2950" ht="12.75" customHeight="1">
      <c r="A2950" s="52">
        <v>492.0</v>
      </c>
    </row>
    <row r="2951" ht="12.75" customHeight="1">
      <c r="A2951" s="52">
        <v>492.0</v>
      </c>
    </row>
    <row r="2952" ht="12.75" customHeight="1">
      <c r="A2952" s="52">
        <v>492.0</v>
      </c>
    </row>
    <row r="2953" ht="12.75" customHeight="1">
      <c r="A2953" s="52">
        <v>493.0</v>
      </c>
    </row>
    <row r="2954" ht="12.75" customHeight="1">
      <c r="A2954" s="52">
        <v>493.0</v>
      </c>
    </row>
    <row r="2955" ht="12.75" customHeight="1">
      <c r="A2955" s="52">
        <v>493.0</v>
      </c>
    </row>
    <row r="2956" ht="12.75" customHeight="1">
      <c r="A2956" s="52">
        <v>493.0</v>
      </c>
    </row>
    <row r="2957" ht="12.75" customHeight="1">
      <c r="A2957" s="52">
        <v>493.0</v>
      </c>
    </row>
    <row r="2958" ht="12.75" customHeight="1">
      <c r="A2958" s="52">
        <v>493.0</v>
      </c>
    </row>
    <row r="2959" ht="12.75" customHeight="1">
      <c r="A2959" s="52">
        <v>494.0</v>
      </c>
    </row>
    <row r="2960" ht="12.75" customHeight="1">
      <c r="A2960" s="52">
        <v>494.0</v>
      </c>
    </row>
    <row r="2961" ht="12.75" customHeight="1">
      <c r="A2961" s="52">
        <v>494.0</v>
      </c>
    </row>
    <row r="2962" ht="12.75" customHeight="1">
      <c r="A2962" s="52">
        <v>494.0</v>
      </c>
    </row>
    <row r="2963" ht="12.75" customHeight="1">
      <c r="A2963" s="52">
        <v>494.0</v>
      </c>
    </row>
    <row r="2964" ht="12.75" customHeight="1">
      <c r="A2964" s="52">
        <v>494.0</v>
      </c>
    </row>
    <row r="2965" ht="12.75" customHeight="1">
      <c r="A2965" s="52">
        <v>495.0</v>
      </c>
    </row>
    <row r="2966" ht="12.75" customHeight="1">
      <c r="A2966" s="52">
        <v>495.0</v>
      </c>
    </row>
    <row r="2967" ht="12.75" customHeight="1">
      <c r="A2967" s="52">
        <v>495.0</v>
      </c>
    </row>
    <row r="2968" ht="12.75" customHeight="1">
      <c r="A2968" s="52">
        <v>495.0</v>
      </c>
    </row>
    <row r="2969" ht="12.75" customHeight="1">
      <c r="A2969" s="52">
        <v>495.0</v>
      </c>
    </row>
    <row r="2970" ht="12.75" customHeight="1">
      <c r="A2970" s="52">
        <v>495.0</v>
      </c>
    </row>
    <row r="2971" ht="12.75" customHeight="1">
      <c r="A2971" s="52">
        <v>496.0</v>
      </c>
    </row>
    <row r="2972" ht="12.75" customHeight="1">
      <c r="A2972" s="52">
        <v>496.0</v>
      </c>
    </row>
    <row r="2973" ht="12.75" customHeight="1">
      <c r="A2973" s="52">
        <v>496.0</v>
      </c>
    </row>
    <row r="2974" ht="12.75" customHeight="1">
      <c r="A2974" s="52">
        <v>496.0</v>
      </c>
    </row>
    <row r="2975" ht="12.75" customHeight="1">
      <c r="A2975" s="52">
        <v>496.0</v>
      </c>
    </row>
    <row r="2976" ht="12.75" customHeight="1">
      <c r="A2976" s="52">
        <v>496.0</v>
      </c>
    </row>
    <row r="2977" ht="12.75" customHeight="1">
      <c r="A2977" s="52">
        <v>497.0</v>
      </c>
    </row>
    <row r="2978" ht="12.75" customHeight="1">
      <c r="A2978" s="52">
        <v>497.0</v>
      </c>
    </row>
    <row r="2979" ht="12.75" customHeight="1">
      <c r="A2979" s="52">
        <v>497.0</v>
      </c>
    </row>
    <row r="2980" ht="12.75" customHeight="1">
      <c r="A2980" s="52">
        <v>497.0</v>
      </c>
    </row>
    <row r="2981" ht="12.75" customHeight="1">
      <c r="A2981" s="52">
        <v>497.0</v>
      </c>
    </row>
    <row r="2982" ht="12.75" customHeight="1">
      <c r="A2982" s="52">
        <v>497.0</v>
      </c>
    </row>
    <row r="2983" ht="12.75" customHeight="1">
      <c r="A2983" s="52">
        <v>498.0</v>
      </c>
    </row>
    <row r="2984" ht="12.75" customHeight="1">
      <c r="A2984" s="52">
        <v>498.0</v>
      </c>
    </row>
    <row r="2985" ht="12.75" customHeight="1">
      <c r="A2985" s="52">
        <v>498.0</v>
      </c>
    </row>
    <row r="2986" ht="12.75" customHeight="1">
      <c r="A2986" s="52">
        <v>498.0</v>
      </c>
    </row>
    <row r="2987" ht="12.75" customHeight="1">
      <c r="A2987" s="52">
        <v>498.0</v>
      </c>
    </row>
    <row r="2988" ht="12.75" customHeight="1">
      <c r="A2988" s="52">
        <v>498.0</v>
      </c>
    </row>
    <row r="2989" ht="12.75" customHeight="1">
      <c r="A2989" s="52">
        <v>499.0</v>
      </c>
    </row>
    <row r="2990" ht="12.75" customHeight="1">
      <c r="A2990" s="52">
        <v>499.0</v>
      </c>
    </row>
    <row r="2991" ht="12.75" customHeight="1">
      <c r="A2991" s="52">
        <v>499.0</v>
      </c>
    </row>
    <row r="2992" ht="12.75" customHeight="1">
      <c r="A2992" s="52">
        <v>499.0</v>
      </c>
    </row>
    <row r="2993" ht="12.75" customHeight="1">
      <c r="A2993" s="52">
        <v>499.0</v>
      </c>
    </row>
    <row r="2994" ht="12.75" customHeight="1">
      <c r="A2994" s="52">
        <v>499.0</v>
      </c>
    </row>
    <row r="2995" ht="12.75" customHeight="1">
      <c r="A2995" s="52">
        <v>500.0</v>
      </c>
    </row>
    <row r="2996" ht="12.75" customHeight="1">
      <c r="A2996" s="52">
        <v>500.0</v>
      </c>
    </row>
    <row r="2997" ht="12.75" customHeight="1">
      <c r="A2997" s="52">
        <v>500.0</v>
      </c>
    </row>
    <row r="2998" ht="12.75" customHeight="1">
      <c r="A2998" s="52">
        <v>500.0</v>
      </c>
    </row>
    <row r="2999" ht="12.75" customHeight="1">
      <c r="A2999" s="52">
        <v>500.0</v>
      </c>
    </row>
    <row r="3000" ht="12.75" customHeight="1">
      <c r="A3000" s="52">
        <v>500.0</v>
      </c>
    </row>
  </sheetData>
  <printOptions horizontalCentered="1"/>
  <pageMargins bottom="0.7480314960629921" footer="0.0" header="0.0" left="0.2362204724409449" right="0.2362204724409449" top="0.7480314960629921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 outlineLevelCol="1"/>
  <cols>
    <col customWidth="1" min="1" max="1" width="2.75"/>
    <col customWidth="1" min="2" max="2" width="22.75"/>
    <col customWidth="1" min="3" max="3" width="9.13"/>
    <col customWidth="1" min="4" max="4" width="8.0"/>
    <col customWidth="1" min="5" max="5" width="10.13"/>
    <col customWidth="1" min="6" max="7" width="6.75" outlineLevel="1"/>
    <col customWidth="1" min="8" max="11" width="6.75"/>
    <col customWidth="1" min="12" max="12" width="5.0"/>
    <col customWidth="1" min="13" max="13" width="2.75"/>
    <col customWidth="1" min="14" max="14" width="1.75"/>
    <col customWidth="1" min="15" max="15" width="2.75"/>
    <col customWidth="1" min="16" max="17" width="22.75"/>
    <col customWidth="1" min="18" max="18" width="6.88"/>
    <col customWidth="1" min="19" max="19" width="4.75"/>
    <col customWidth="1" min="20" max="20" width="1.38"/>
    <col customWidth="1" min="21" max="21" width="4.75"/>
    <col customWidth="1" min="22" max="22" width="1.75"/>
    <col customWidth="1" min="23" max="23" width="4.75" outlineLevel="1"/>
    <col customWidth="1" min="24" max="24" width="1.38" outlineLevel="1"/>
    <col customWidth="1" min="25" max="25" width="4.75" outlineLevel="1"/>
    <col customWidth="1" min="26" max="26" width="1.75" outlineLevel="1"/>
    <col customWidth="1" min="27" max="27" width="4.75" outlineLevel="1"/>
    <col customWidth="1" min="28" max="28" width="1.38" outlineLevel="1"/>
    <col customWidth="1" min="29" max="29" width="4.75" outlineLevel="1"/>
    <col customWidth="1" min="30" max="30" width="4.38" outlineLevel="1"/>
    <col customWidth="1" min="31" max="31" width="4.75" outlineLevel="1"/>
    <col customWidth="1" min="32" max="32" width="1.38" outlineLevel="1"/>
    <col customWidth="1" min="33" max="33" width="4.75" outlineLevel="1"/>
    <col customWidth="1" min="34" max="35" width="5.75" outlineLevel="1"/>
    <col customWidth="1" min="36" max="36" width="3.75" outlineLevel="1"/>
    <col customWidth="1" min="37" max="37" width="22.75"/>
    <col customWidth="1" min="38" max="38" width="12.38"/>
  </cols>
  <sheetData>
    <row r="1" ht="15.75" customHeight="1">
      <c r="A1" s="4"/>
      <c r="B1" s="2" t="s">
        <v>170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3"/>
      <c r="Q1" s="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/>
      <c r="AF1" s="5"/>
      <c r="AG1" s="5"/>
      <c r="AH1" s="19"/>
      <c r="AI1" s="19"/>
      <c r="AJ1" s="19"/>
      <c r="AK1" s="3"/>
      <c r="AL1" s="3"/>
    </row>
    <row r="2" ht="15.75" customHeight="1">
      <c r="A2" s="4"/>
      <c r="B2" s="3" t="s">
        <v>171</v>
      </c>
      <c r="C2" s="3"/>
      <c r="D2" s="3"/>
      <c r="E2" s="3"/>
      <c r="F2" s="3"/>
      <c r="G2" s="3"/>
      <c r="H2" s="3"/>
      <c r="I2" s="3"/>
      <c r="J2" s="3"/>
      <c r="K2" s="3"/>
      <c r="L2" s="7"/>
      <c r="M2" s="88"/>
      <c r="N2" s="4"/>
      <c r="O2" s="4"/>
      <c r="P2" s="7"/>
      <c r="Q2" s="3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5"/>
      <c r="AF2" s="5"/>
      <c r="AG2" s="5"/>
      <c r="AH2" s="19"/>
      <c r="AI2" s="19"/>
      <c r="AJ2" s="19"/>
      <c r="AK2" s="3"/>
      <c r="AL2" s="3"/>
    </row>
    <row r="3" ht="15.75" customHeight="1">
      <c r="A3" s="4"/>
      <c r="B3" s="3" t="s">
        <v>172</v>
      </c>
      <c r="C3" s="3"/>
      <c r="D3" s="3"/>
      <c r="E3" s="3"/>
      <c r="F3" s="3"/>
      <c r="G3" s="3"/>
      <c r="H3" s="3"/>
      <c r="I3" s="3"/>
      <c r="J3" s="3"/>
      <c r="K3" s="7"/>
      <c r="L3" s="3"/>
      <c r="M3" s="3"/>
      <c r="N3" s="88"/>
      <c r="O3" s="4"/>
      <c r="P3" s="7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/>
      <c r="AF3" s="5"/>
      <c r="AG3" s="5"/>
      <c r="AH3" s="19"/>
      <c r="AI3" s="19"/>
      <c r="AJ3" s="19"/>
      <c r="AK3" s="3"/>
      <c r="AL3" s="3"/>
    </row>
    <row r="4" ht="15.75" customHeight="1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127"/>
      <c r="M4" s="4"/>
      <c r="N4" s="4"/>
      <c r="O4" s="4"/>
      <c r="P4" s="3"/>
      <c r="Q4" s="3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5"/>
      <c r="AF4" s="5"/>
      <c r="AG4" s="5"/>
      <c r="AH4" s="19"/>
      <c r="AI4" s="19"/>
      <c r="AJ4" s="19"/>
      <c r="AK4" s="3"/>
      <c r="AL4" s="3"/>
    </row>
    <row r="5" ht="15.75" customHeight="1">
      <c r="A5" s="4"/>
      <c r="B5" s="7"/>
      <c r="C5" s="3"/>
      <c r="D5" s="3"/>
      <c r="E5" s="3"/>
      <c r="F5" s="3"/>
      <c r="G5" s="3"/>
      <c r="H5" s="3"/>
      <c r="I5" s="3"/>
      <c r="J5" s="3"/>
      <c r="K5" s="3"/>
      <c r="L5" s="7"/>
      <c r="M5" s="88"/>
      <c r="N5" s="88"/>
      <c r="O5" s="15"/>
      <c r="P5" s="7"/>
      <c r="Q5" s="7"/>
      <c r="R5" s="15"/>
      <c r="S5" s="88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5"/>
      <c r="AF5" s="5"/>
      <c r="AG5" s="5"/>
      <c r="AH5" s="19"/>
      <c r="AI5" s="19"/>
      <c r="AJ5" s="19"/>
      <c r="AK5" s="3"/>
      <c r="AL5" s="3"/>
    </row>
    <row r="6" ht="15.75" customHeight="1">
      <c r="A6" s="4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H6" s="5" t="s">
        <v>8</v>
      </c>
      <c r="J6" s="5" t="s">
        <v>9</v>
      </c>
      <c r="K6" s="6" t="s">
        <v>10</v>
      </c>
      <c r="L6" s="7"/>
      <c r="M6" s="8"/>
      <c r="N6" s="4"/>
      <c r="O6" s="4"/>
      <c r="P6" s="7"/>
      <c r="Q6" s="3"/>
      <c r="R6" s="5" t="s">
        <v>11</v>
      </c>
      <c r="S6" s="5"/>
      <c r="T6" s="5" t="s">
        <v>12</v>
      </c>
      <c r="U6" s="5"/>
      <c r="V6" s="5"/>
      <c r="W6" s="5"/>
      <c r="X6" s="5" t="s">
        <v>13</v>
      </c>
      <c r="Y6" s="5"/>
      <c r="Z6" s="5"/>
      <c r="AA6" s="5"/>
      <c r="AB6" s="5" t="s">
        <v>14</v>
      </c>
      <c r="AC6" s="5"/>
      <c r="AD6" s="5"/>
      <c r="AE6" s="9"/>
      <c r="AF6" s="9" t="s">
        <v>15</v>
      </c>
      <c r="AG6" s="5"/>
      <c r="AH6" s="9" t="s">
        <v>16</v>
      </c>
      <c r="AJ6" s="10"/>
      <c r="AK6" s="5" t="s">
        <v>17</v>
      </c>
      <c r="AL6" s="3"/>
    </row>
    <row r="7" ht="15.75" customHeight="1">
      <c r="A7" s="11" t="s">
        <v>18</v>
      </c>
      <c r="B7" s="128" t="s">
        <v>173</v>
      </c>
      <c r="C7" s="13">
        <f>IF(OR(A7="",B7=""),"",COUNTIFS(M7:M12,A7,AE7:AE12,"&gt;=0")+COUNTIFS(O7:O12,A7,AG7:AG12,"&gt;=0"))</f>
        <v>0</v>
      </c>
      <c r="D7" s="13" t="str">
        <f>IF(OR(C7="",C7=0),"",COUNTIF(AJ7:AJ12,A7))</f>
        <v/>
      </c>
      <c r="E7" s="13" t="str">
        <f t="shared" ref="E7:E10" si="1">IF(OR(C7="",C7=0),"",C7-D7)</f>
        <v/>
      </c>
      <c r="F7" s="13" t="str">
        <f>IF(OR(C7="",C7=0),"",SUMIFS(AE7:AE12,M7:M12,A7)+SUMIFS(AG7:AG12,O7:O12,A7))</f>
        <v/>
      </c>
      <c r="G7" s="13" t="str">
        <f>IF(OR(C7="",C7=0),"",SUMIFS(AG7:AG12,M7:M12,A7)+SUMIFS(AE7:AE12,O7:O12,A7))</f>
        <v/>
      </c>
      <c r="H7" s="13" t="str">
        <f>IF(OR(C7="",C7=0),"",SUMIFS(AH7:AH12,M7:M12,A7)+SUMIFS(AI7:AI12,O7:O12,A7))</f>
        <v/>
      </c>
      <c r="I7" s="13" t="str">
        <f>IF(OR(C7="",C7=0),"",SUMIFS(AI7:AI12,M7:M12,A7)+SUMIFS(AH7:AH12,O7:O12,A7))</f>
        <v/>
      </c>
      <c r="J7" s="13">
        <f t="shared" ref="J7:J10" si="2">IFERROR(H7-I7,"")</f>
        <v>0</v>
      </c>
      <c r="K7" s="14"/>
      <c r="L7" s="7"/>
      <c r="M7" s="4" t="s">
        <v>18</v>
      </c>
      <c r="N7" s="4" t="s">
        <v>21</v>
      </c>
      <c r="O7" s="15" t="s">
        <v>22</v>
      </c>
      <c r="P7" s="3" t="str">
        <f t="array" ref="P7">IFERROR(IF(M7&lt;&gt;"",INDEX(B7:B10,MATCH(M7,A7:A10,0))&amp;"",""),"")</f>
        <v>Nimi 1</v>
      </c>
      <c r="Q7" s="3" t="str">
        <f t="array" ref="Q7">IFERROR(IF(O7&lt;&gt;"",INDEX(B7:B10,MATCH(O7,A7:A10,0))&amp;"",""),"")</f>
        <v>Nimi 4</v>
      </c>
      <c r="R7" s="4"/>
      <c r="S7" s="11"/>
      <c r="T7" s="13" t="s">
        <v>23</v>
      </c>
      <c r="U7" s="16"/>
      <c r="V7" s="4"/>
      <c r="W7" s="11"/>
      <c r="X7" s="13" t="s">
        <v>23</v>
      </c>
      <c r="Y7" s="16"/>
      <c r="Z7" s="4"/>
      <c r="AA7" s="11"/>
      <c r="AB7" s="13" t="s">
        <v>23</v>
      </c>
      <c r="AC7" s="16"/>
      <c r="AD7" s="4"/>
      <c r="AE7" s="17" t="str">
        <f t="shared" ref="AE7:AE12" si="3">IF(AND(S7&lt;&gt;"",U7&lt;&gt;""),IF(S7&gt;U7,1,0)+IF(W7&gt;Y7,1,0)+IF(AA7&gt;AC7,1,0),"")</f>
        <v/>
      </c>
      <c r="AF7" s="18" t="s">
        <v>23</v>
      </c>
      <c r="AG7" s="14" t="str">
        <f t="shared" ref="AG7:AG12" si="4">IF(AND(S7&lt;&gt;"",U7&lt;&gt;""),IF(U7&gt;S7,1,0)+IF(Y7&gt;W7,1,0)+IF(AC7&gt;AA7,1,0),"")</f>
        <v/>
      </c>
      <c r="AH7" s="19" t="str">
        <f t="shared" ref="AH7:AH12" si="5">IF(AND(S7&gt;=0,S7&lt;&gt;""),S7+W7+AA7,"")</f>
        <v/>
      </c>
      <c r="AI7" s="19" t="str">
        <f t="shared" ref="AI7:AI12" si="6">IF(AND(U7&gt;=0,U7&lt;&gt;""),U7+Y7+AC7,"")</f>
        <v/>
      </c>
      <c r="AJ7" s="19" t="str">
        <f t="shared" ref="AJ7:AJ12" si="7">IF(AND(S7&lt;&gt;"",U7&lt;&gt;""),IF(AE7&gt;AG7,M7,O7),"")</f>
        <v/>
      </c>
      <c r="AK7" s="3" t="str">
        <f t="array" ref="AK7">IFERROR(INDEX(B7:B10,MATCH(AJ7,A7:A10,0))&amp;"","")</f>
        <v/>
      </c>
      <c r="AL7" s="3"/>
    </row>
    <row r="8" ht="15.75" customHeight="1">
      <c r="A8" s="20" t="s">
        <v>24</v>
      </c>
      <c r="B8" s="3" t="s">
        <v>174</v>
      </c>
      <c r="C8" s="4">
        <f>IF(OR(A8="",B8=""),"",COUNTIFS(M7:M12,A8,AE7:AE12,"&gt;=0")+COUNTIFS(O7:O12,A8,AG7:AG12,"&gt;=0"))</f>
        <v>0</v>
      </c>
      <c r="D8" s="4" t="str">
        <f>IF(OR(C8="",C8=0),"",COUNTIF(AJ7:AJ12,A8))</f>
        <v/>
      </c>
      <c r="E8" s="4" t="str">
        <f t="shared" si="1"/>
        <v/>
      </c>
      <c r="F8" s="4" t="str">
        <f>IF(OR(C8="",C8=0),"",SUMIFS(AE7:AE12,M7:M12,A8)+SUMIFS(AG7:AG12,O7:O12,A8))</f>
        <v/>
      </c>
      <c r="G8" s="4" t="str">
        <f>IF(OR(C8="",C8=0),"",SUMIFS(AG7:AG12,M7:M12,A8)+SUMIFS(AE7:AE12,O7:O12,A8))</f>
        <v/>
      </c>
      <c r="H8" s="4" t="str">
        <f>IF(OR(C8="",C8=0),"",SUMIFS(AH7:AH12,M7:M12,A8)+SUMIFS(AI7:AI12,O7:O12,A8))</f>
        <v/>
      </c>
      <c r="I8" s="4" t="str">
        <f>IF(OR(C8="",C8=0),"",SUMIFS(AI7:AI12,M7:M12,A8)+SUMIFS(AH7:AH12,O7:O12,A8))</f>
        <v/>
      </c>
      <c r="J8" s="4">
        <f t="shared" si="2"/>
        <v>0</v>
      </c>
      <c r="K8" s="22"/>
      <c r="L8" s="7"/>
      <c r="M8" s="23" t="s">
        <v>24</v>
      </c>
      <c r="N8" s="23" t="s">
        <v>21</v>
      </c>
      <c r="O8" s="24" t="s">
        <v>27</v>
      </c>
      <c r="P8" s="25" t="str">
        <f t="array" ref="P8">IFERROR(IF(M8&lt;&gt;"",INDEX(B7:B10,MATCH(M8,A7:A10,0))&amp;"",""),"")</f>
        <v>Nimi 2</v>
      </c>
      <c r="Q8" s="25" t="str">
        <f t="array" ref="Q8">IFERROR(IF(O8&lt;&gt;"",INDEX(B7:B10,MATCH(O8,A7:A10,0))&amp;"",""),"")</f>
        <v>Nimi 3</v>
      </c>
      <c r="R8" s="23"/>
      <c r="S8" s="26"/>
      <c r="T8" s="23" t="s">
        <v>23</v>
      </c>
      <c r="U8" s="27"/>
      <c r="V8" s="23"/>
      <c r="W8" s="26"/>
      <c r="X8" s="23" t="s">
        <v>23</v>
      </c>
      <c r="Y8" s="27"/>
      <c r="Z8" s="23"/>
      <c r="AA8" s="26"/>
      <c r="AB8" s="23" t="s">
        <v>23</v>
      </c>
      <c r="AC8" s="27"/>
      <c r="AD8" s="23"/>
      <c r="AE8" s="28" t="str">
        <f t="shared" si="3"/>
        <v/>
      </c>
      <c r="AF8" s="29" t="s">
        <v>23</v>
      </c>
      <c r="AG8" s="30" t="str">
        <f t="shared" si="4"/>
        <v/>
      </c>
      <c r="AH8" s="31" t="str">
        <f t="shared" si="5"/>
        <v/>
      </c>
      <c r="AI8" s="31" t="str">
        <f t="shared" si="6"/>
        <v/>
      </c>
      <c r="AJ8" s="31" t="str">
        <f t="shared" si="7"/>
        <v/>
      </c>
      <c r="AK8" s="25" t="str">
        <f t="array" ref="AK8">IFERROR(INDEX(B7:B10,MATCH(AJ8,A7:A10,0))&amp;"","")</f>
        <v/>
      </c>
      <c r="AL8" s="3"/>
    </row>
    <row r="9" ht="15.75" customHeight="1">
      <c r="A9" s="20" t="s">
        <v>27</v>
      </c>
      <c r="B9" s="3" t="s">
        <v>175</v>
      </c>
      <c r="C9" s="4">
        <f>IF(OR(A9="",B9=""),"",COUNTIFS(M7:M12,A9,AE7:AE12,"&gt;=0")+COUNTIFS(O7:O12,A9,AG7:AG12,"&gt;=0"))</f>
        <v>0</v>
      </c>
      <c r="D9" s="4" t="str">
        <f>IF(OR(C9="",C9=0),"",COUNTIF(AJ7:AJ12,A9))</f>
        <v/>
      </c>
      <c r="E9" s="4" t="str">
        <f t="shared" si="1"/>
        <v/>
      </c>
      <c r="F9" s="4" t="str">
        <f>IF(OR(C9="",C9=0),"",SUMIFS(AE7:AE12,M7:M12,A9)+SUMIFS(AG7:AG12,O7:O12,A9))</f>
        <v/>
      </c>
      <c r="G9" s="4" t="str">
        <f>IF(OR(C9="",C9=0),"",SUMIFS(AG7:AG12,M7:M12,A9)+SUMIFS(AE7:AE12,O7:O12,A9))</f>
        <v/>
      </c>
      <c r="H9" s="4" t="str">
        <f>IF(OR(C9="",C9=0),"",SUMIFS(AH7:AH12,M7:M12,A9)+SUMIFS(AI7:AI12,O7:O12,A9))</f>
        <v/>
      </c>
      <c r="I9" s="4" t="str">
        <f>IF(OR(C9="",C9=0),"",SUMIFS(AI7:AI12,M7:M12,A9)+SUMIFS(AH7:AH12,O7:O12,A9))</f>
        <v/>
      </c>
      <c r="J9" s="4">
        <f t="shared" si="2"/>
        <v>0</v>
      </c>
      <c r="K9" s="22"/>
      <c r="L9" s="7"/>
      <c r="M9" s="4" t="s">
        <v>18</v>
      </c>
      <c r="N9" s="4" t="s">
        <v>21</v>
      </c>
      <c r="O9" s="15" t="s">
        <v>27</v>
      </c>
      <c r="P9" s="3" t="str">
        <f t="array" ref="P9">IFERROR(IF(M9&lt;&gt;"",INDEX(B7:B10,MATCH(M9,A7:A10,0))&amp;"",""),"")</f>
        <v>Nimi 1</v>
      </c>
      <c r="Q9" s="3" t="str">
        <f t="array" ref="Q9">IFERROR(IF(O9&lt;&gt;"",INDEX(B7:B10,MATCH(O9,A7:A10,0))&amp;"",""),"")</f>
        <v>Nimi 3</v>
      </c>
      <c r="R9" s="4"/>
      <c r="S9" s="20"/>
      <c r="T9" s="4" t="s">
        <v>23</v>
      </c>
      <c r="U9" s="33"/>
      <c r="V9" s="4"/>
      <c r="W9" s="20"/>
      <c r="X9" s="4" t="s">
        <v>23</v>
      </c>
      <c r="Y9" s="33"/>
      <c r="Z9" s="4"/>
      <c r="AA9" s="20"/>
      <c r="AB9" s="4" t="s">
        <v>23</v>
      </c>
      <c r="AC9" s="33"/>
      <c r="AD9" s="4"/>
      <c r="AE9" s="34" t="str">
        <f t="shared" si="3"/>
        <v/>
      </c>
      <c r="AF9" s="5" t="s">
        <v>23</v>
      </c>
      <c r="AG9" s="22" t="str">
        <f t="shared" si="4"/>
        <v/>
      </c>
      <c r="AH9" s="19" t="str">
        <f t="shared" si="5"/>
        <v/>
      </c>
      <c r="AI9" s="19" t="str">
        <f t="shared" si="6"/>
        <v/>
      </c>
      <c r="AJ9" s="19" t="str">
        <f t="shared" si="7"/>
        <v/>
      </c>
      <c r="AK9" s="3" t="str">
        <f t="array" ref="AK9">IFERROR(INDEX(B7:B10,MATCH(AJ9,A7:A10,0))&amp;"","")</f>
        <v/>
      </c>
      <c r="AL9" s="3"/>
    </row>
    <row r="10" ht="15.75" customHeight="1">
      <c r="A10" s="35" t="s">
        <v>22</v>
      </c>
      <c r="B10" s="46" t="s">
        <v>176</v>
      </c>
      <c r="C10" s="37">
        <f>IF(OR(A10="",B10=""),"",COUNTIFS(M7:M12,A10,AE7:AE12,"&gt;=0")+COUNTIFS(O7:O12,A10,AG7:AG12,"&gt;=0"))</f>
        <v>0</v>
      </c>
      <c r="D10" s="37" t="str">
        <f>IF(OR(C10="",C10=0),"",COUNTIF(AJ7:AJ12,A10))</f>
        <v/>
      </c>
      <c r="E10" s="37" t="str">
        <f t="shared" si="1"/>
        <v/>
      </c>
      <c r="F10" s="37" t="str">
        <f>IF(OR(C10="",C10=0),"",SUMIFS(AE7:AE12,M7:M12,A10)+SUMIFS(AG7:AG12,O7:O12,A10))</f>
        <v/>
      </c>
      <c r="G10" s="37" t="str">
        <f>IF(OR(C10="",C10=0),"",SUMIFS(AG7:AG12,M7:M12,A10)+SUMIFS(AE7:AE12,O7:O12,A10))</f>
        <v/>
      </c>
      <c r="H10" s="37" t="str">
        <f>IF(OR(C10="",C10=0),"",SUMIFS(AH7:AH12,M7:M12,A10)+SUMIFS(AI7:AI12,O7:O12,A10))</f>
        <v/>
      </c>
      <c r="I10" s="37" t="str">
        <f>IF(OR(C10="",C10=0),"",SUMIFS(AI7:AI12,M7:M12,A10)+SUMIFS(AH7:AH12,O7:O12,A10))</f>
        <v/>
      </c>
      <c r="J10" s="37">
        <f t="shared" si="2"/>
        <v>0</v>
      </c>
      <c r="K10" s="38"/>
      <c r="L10" s="7"/>
      <c r="M10" s="23" t="s">
        <v>24</v>
      </c>
      <c r="N10" s="23" t="s">
        <v>21</v>
      </c>
      <c r="O10" s="24" t="s">
        <v>22</v>
      </c>
      <c r="P10" s="25" t="str">
        <f t="array" ref="P10">IFERROR(IF(M10&lt;&gt;"",INDEX(B7:B10,MATCH(M10,A7:A10,0))&amp;"",""),"")</f>
        <v>Nimi 2</v>
      </c>
      <c r="Q10" s="25" t="str">
        <f t="array" ref="Q10">IFERROR(IF(O10&lt;&gt;"",INDEX(B7:B10,MATCH(O10,A7:A10,0))&amp;"",""),"")</f>
        <v>Nimi 4</v>
      </c>
      <c r="R10" s="23"/>
      <c r="S10" s="26"/>
      <c r="T10" s="23" t="s">
        <v>23</v>
      </c>
      <c r="U10" s="27"/>
      <c r="V10" s="23"/>
      <c r="W10" s="26"/>
      <c r="X10" s="23" t="s">
        <v>23</v>
      </c>
      <c r="Y10" s="27"/>
      <c r="Z10" s="23"/>
      <c r="AA10" s="26"/>
      <c r="AB10" s="23" t="s">
        <v>23</v>
      </c>
      <c r="AC10" s="27"/>
      <c r="AD10" s="23"/>
      <c r="AE10" s="28" t="str">
        <f t="shared" si="3"/>
        <v/>
      </c>
      <c r="AF10" s="29" t="s">
        <v>23</v>
      </c>
      <c r="AG10" s="30" t="str">
        <f t="shared" si="4"/>
        <v/>
      </c>
      <c r="AH10" s="31" t="str">
        <f t="shared" si="5"/>
        <v/>
      </c>
      <c r="AI10" s="31" t="str">
        <f t="shared" si="6"/>
        <v/>
      </c>
      <c r="AJ10" s="31" t="str">
        <f t="shared" si="7"/>
        <v/>
      </c>
      <c r="AK10" s="25" t="str">
        <f t="array" ref="AK10">IFERROR(INDEX(B7:B10,MATCH(AJ10,A7:A10,0))&amp;"","")</f>
        <v/>
      </c>
      <c r="AL10" s="3"/>
    </row>
    <row r="11" ht="15.75" customHeight="1">
      <c r="A11" s="4"/>
      <c r="B11" s="3"/>
      <c r="C11" s="4"/>
      <c r="D11" s="4"/>
      <c r="E11" s="4"/>
      <c r="F11" s="4" t="str">
        <f>IF(OR(C11="",C11=0),"",SUMIFS(AE7:AE16,M7:M16,A11)+SUMIFS(AG7:AG16,O7:O16,A11))</f>
        <v/>
      </c>
      <c r="G11" s="4" t="str">
        <f>IF(OR(C11="",C11=0),"",SUMIFS(AG7:AG16,M7:M16,A11)+SUMIFS(AE7:AE16,O7:O16,A11))</f>
        <v/>
      </c>
      <c r="H11" s="4"/>
      <c r="I11" s="4"/>
      <c r="J11" s="4"/>
      <c r="K11" s="5"/>
      <c r="L11" s="7"/>
      <c r="M11" s="4" t="s">
        <v>18</v>
      </c>
      <c r="N11" s="4" t="s">
        <v>21</v>
      </c>
      <c r="O11" s="15" t="s">
        <v>24</v>
      </c>
      <c r="P11" s="3" t="str">
        <f t="array" ref="P11">IFERROR(IF(M11&lt;&gt;"",INDEX(B7:B10,MATCH(M11,A7:A10,0))&amp;"",""),"")</f>
        <v>Nimi 1</v>
      </c>
      <c r="Q11" s="3" t="str">
        <f t="array" ref="Q11">IFERROR(IF(O11&lt;&gt;"",INDEX(B7:B10,MATCH(O11,A7:A10,0))&amp;"",""),"")</f>
        <v>Nimi 2</v>
      </c>
      <c r="R11" s="4"/>
      <c r="S11" s="20"/>
      <c r="T11" s="4" t="s">
        <v>23</v>
      </c>
      <c r="U11" s="33"/>
      <c r="V11" s="4"/>
      <c r="W11" s="20"/>
      <c r="X11" s="4" t="s">
        <v>23</v>
      </c>
      <c r="Y11" s="33"/>
      <c r="Z11" s="4"/>
      <c r="AA11" s="20"/>
      <c r="AB11" s="4" t="s">
        <v>23</v>
      </c>
      <c r="AC11" s="33"/>
      <c r="AD11" s="4"/>
      <c r="AE11" s="34" t="str">
        <f t="shared" si="3"/>
        <v/>
      </c>
      <c r="AF11" s="5" t="s">
        <v>23</v>
      </c>
      <c r="AG11" s="22" t="str">
        <f t="shared" si="4"/>
        <v/>
      </c>
      <c r="AH11" s="19" t="str">
        <f t="shared" si="5"/>
        <v/>
      </c>
      <c r="AI11" s="19" t="str">
        <f t="shared" si="6"/>
        <v/>
      </c>
      <c r="AJ11" s="19" t="str">
        <f t="shared" si="7"/>
        <v/>
      </c>
      <c r="AK11" s="3" t="str">
        <f t="array" ref="AK11">IFERROR(INDEX(B7:B10,MATCH(AJ11,A7:A10,0))&amp;"","")</f>
        <v/>
      </c>
      <c r="AL11" s="3"/>
    </row>
    <row r="12" ht="15.75" customHeight="1">
      <c r="A12" s="4"/>
      <c r="B12" s="3"/>
      <c r="C12" s="4"/>
      <c r="D12" s="4"/>
      <c r="E12" s="4"/>
      <c r="F12" s="4"/>
      <c r="G12" s="4"/>
      <c r="H12" s="4"/>
      <c r="I12" s="4"/>
      <c r="J12" s="4"/>
      <c r="K12" s="5"/>
      <c r="L12" s="7"/>
      <c r="M12" s="23" t="s">
        <v>27</v>
      </c>
      <c r="N12" s="23" t="s">
        <v>21</v>
      </c>
      <c r="O12" s="24" t="s">
        <v>22</v>
      </c>
      <c r="P12" s="25" t="str">
        <f t="array" ref="P12">IFERROR(IF(M12&lt;&gt;"",INDEX(B7:B10,MATCH(M12,A7:A10,0))&amp;"",""),"")</f>
        <v>Nimi 3</v>
      </c>
      <c r="Q12" s="25" t="str">
        <f t="array" ref="Q12">IFERROR(IF(O12&lt;&gt;"",INDEX(B7:B10,MATCH(O12,A7:A10,0))&amp;"",""),"")</f>
        <v>Nimi 4</v>
      </c>
      <c r="R12" s="23"/>
      <c r="S12" s="39"/>
      <c r="T12" s="40" t="s">
        <v>23</v>
      </c>
      <c r="U12" s="41"/>
      <c r="V12" s="23"/>
      <c r="W12" s="39"/>
      <c r="X12" s="40" t="s">
        <v>23</v>
      </c>
      <c r="Y12" s="41"/>
      <c r="Z12" s="23"/>
      <c r="AA12" s="39"/>
      <c r="AB12" s="40" t="s">
        <v>23</v>
      </c>
      <c r="AC12" s="41"/>
      <c r="AD12" s="23"/>
      <c r="AE12" s="42" t="str">
        <f t="shared" si="3"/>
        <v/>
      </c>
      <c r="AF12" s="43" t="s">
        <v>23</v>
      </c>
      <c r="AG12" s="44" t="str">
        <f t="shared" si="4"/>
        <v/>
      </c>
      <c r="AH12" s="31" t="str">
        <f t="shared" si="5"/>
        <v/>
      </c>
      <c r="AI12" s="31" t="str">
        <f t="shared" si="6"/>
        <v/>
      </c>
      <c r="AJ12" s="31" t="str">
        <f t="shared" si="7"/>
        <v/>
      </c>
      <c r="AK12" s="25" t="str">
        <f t="array" ref="AK12">IFERROR(INDEX(B7:B10,MATCH(AJ12,A7:A10,0))&amp;"","")</f>
        <v/>
      </c>
      <c r="AL12" s="3"/>
    </row>
    <row r="13" ht="15.75" customHeight="1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  <c r="N13" s="4"/>
      <c r="O13" s="4"/>
      <c r="P13" s="3"/>
      <c r="Q13" s="3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5"/>
      <c r="AF13" s="5"/>
      <c r="AG13" s="5"/>
      <c r="AH13" s="19"/>
      <c r="AI13" s="19"/>
      <c r="AJ13" s="19"/>
      <c r="AK13" s="3"/>
      <c r="AL13" s="3"/>
    </row>
    <row r="14" ht="15.75" customHeight="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  <c r="N14" s="4"/>
      <c r="O14" s="4"/>
      <c r="P14" s="3"/>
      <c r="Q14" s="3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5"/>
      <c r="AF14" s="5"/>
      <c r="AG14" s="5"/>
      <c r="AH14" s="19"/>
      <c r="AI14" s="19"/>
      <c r="AJ14" s="19"/>
      <c r="AK14" s="3"/>
      <c r="AL14" s="3"/>
    </row>
    <row r="15" ht="15.75" customHeight="1">
      <c r="A15" s="4"/>
      <c r="B15" s="5" t="s">
        <v>3</v>
      </c>
      <c r="C15" s="5" t="s">
        <v>4</v>
      </c>
      <c r="D15" s="5" t="s">
        <v>5</v>
      </c>
      <c r="E15" s="5" t="s">
        <v>6</v>
      </c>
      <c r="F15" s="5" t="s">
        <v>7</v>
      </c>
      <c r="H15" s="5" t="s">
        <v>8</v>
      </c>
      <c r="J15" s="5" t="s">
        <v>9</v>
      </c>
      <c r="K15" s="6" t="s">
        <v>10</v>
      </c>
      <c r="L15" s="7"/>
      <c r="M15" s="8"/>
      <c r="N15" s="4"/>
      <c r="O15" s="4"/>
      <c r="P15" s="7"/>
      <c r="Q15" s="3"/>
      <c r="R15" s="5" t="s">
        <v>11</v>
      </c>
      <c r="S15" s="5"/>
      <c r="T15" s="5" t="s">
        <v>12</v>
      </c>
      <c r="U15" s="5"/>
      <c r="V15" s="5"/>
      <c r="W15" s="5"/>
      <c r="X15" s="5" t="s">
        <v>13</v>
      </c>
      <c r="Y15" s="5"/>
      <c r="Z15" s="5"/>
      <c r="AA15" s="5"/>
      <c r="AB15" s="5" t="s">
        <v>14</v>
      </c>
      <c r="AC15" s="5"/>
      <c r="AD15" s="5"/>
      <c r="AE15" s="9"/>
      <c r="AF15" s="9" t="s">
        <v>15</v>
      </c>
      <c r="AG15" s="5"/>
      <c r="AH15" s="9" t="s">
        <v>16</v>
      </c>
      <c r="AJ15" s="88"/>
      <c r="AK15" s="9" t="s">
        <v>17</v>
      </c>
      <c r="AL15" s="3"/>
    </row>
    <row r="16" ht="15.75" customHeight="1">
      <c r="A16" s="11" t="s">
        <v>18</v>
      </c>
      <c r="B16" s="128"/>
      <c r="C16" s="13" t="str">
        <f>IF(OR(A16="",B16=""),"",COUNTIFS(M16:M25,A16,AE16:AE25,"&gt;=0")+COUNTIFS(O16:O25,A16,AG16:AG25,"&gt;=0"))</f>
        <v/>
      </c>
      <c r="D16" s="13" t="str">
        <f>IF(OR(C16="",C16=0),"",COUNTIF(AJ16:AJ25,A16))</f>
        <v/>
      </c>
      <c r="E16" s="13" t="str">
        <f t="shared" ref="E16:E20" si="8">IF(OR(C16="",C16=0),"",C16-D16)</f>
        <v/>
      </c>
      <c r="F16" s="13" t="str">
        <f>IF(OR(C16="",C16=0),"",SUMIFS(AE16:AE25,M16:M25,A16)+SUMIFS(AG16:AG25,O16:O25,A16))</f>
        <v/>
      </c>
      <c r="G16" s="13" t="str">
        <f>IF(OR(C16="",C16=0),"",SUMIFS(AG16:AG25,M16:M25,A16)+SUMIFS(AE16:AE25,O16:O25,A16))</f>
        <v/>
      </c>
      <c r="H16" s="13" t="str">
        <f>IF(OR(C16="",C16=0),"",SUMIFS(AH16:AH25,M16:M25,A16)+SUMIFS(AI16:AI25,O16:O25,A16))</f>
        <v/>
      </c>
      <c r="I16" s="13" t="str">
        <f>IF(OR(C16="",C16=0),"",SUMIFS(AI16:AI25,M16:M25,A16)+SUMIFS(AH16:AH25,O16:O25,A16))</f>
        <v/>
      </c>
      <c r="J16" s="13">
        <f t="shared" ref="J16:J20" si="9">IFERROR(H16-I16,"")</f>
        <v>0</v>
      </c>
      <c r="K16" s="14"/>
      <c r="L16" s="7"/>
      <c r="M16" s="4" t="s">
        <v>24</v>
      </c>
      <c r="N16" s="4" t="s">
        <v>21</v>
      </c>
      <c r="O16" s="15" t="s">
        <v>99</v>
      </c>
      <c r="P16" s="3" t="str">
        <f t="array" ref="P16">IFERROR(IF(M16&lt;&gt;"",INDEX(B16:B20,MATCH(M16,A16:A20,0))&amp;"",""),"")</f>
        <v/>
      </c>
      <c r="Q16" s="3" t="str">
        <f t="array" ref="Q16">IFERROR(IF(O16&lt;&gt;"",INDEX(B16:B20,MATCH(O16,A16:A20,0))&amp;"",""),"")</f>
        <v/>
      </c>
      <c r="R16" s="4"/>
      <c r="S16" s="11"/>
      <c r="T16" s="13" t="s">
        <v>23</v>
      </c>
      <c r="U16" s="16"/>
      <c r="V16" s="4"/>
      <c r="W16" s="11"/>
      <c r="X16" s="13" t="s">
        <v>23</v>
      </c>
      <c r="Y16" s="16"/>
      <c r="Z16" s="4"/>
      <c r="AA16" s="11"/>
      <c r="AB16" s="13" t="s">
        <v>23</v>
      </c>
      <c r="AC16" s="16"/>
      <c r="AD16" s="4"/>
      <c r="AE16" s="17" t="str">
        <f t="shared" ref="AE16:AE25" si="10">IF(AND(S16&lt;&gt;"",U16&lt;&gt;""),IF(S16&gt;U16,1,0)+IF(W16&gt;Y16,1,0)+IF(AA16&gt;AC16,1,0),"")</f>
        <v/>
      </c>
      <c r="AF16" s="18" t="s">
        <v>23</v>
      </c>
      <c r="AG16" s="14" t="str">
        <f t="shared" ref="AG16:AG25" si="11">IF(AND(S16&lt;&gt;"",U16&lt;&gt;""),IF(U16&gt;S16,1,0)+IF(Y16&gt;W16,1,0)+IF(AC16&gt;AA16,1,0),"")</f>
        <v/>
      </c>
      <c r="AH16" s="19" t="str">
        <f t="shared" ref="AH16:AH25" si="12">IF(AND(S16&gt;=0,S16&lt;&gt;""),S16+W16+AA16,"")</f>
        <v/>
      </c>
      <c r="AI16" s="19" t="str">
        <f t="shared" ref="AI16:AI25" si="13">IF(AND(U16&gt;=0,U16&lt;&gt;""),U16+Y16+AC16,"")</f>
        <v/>
      </c>
      <c r="AJ16" s="19" t="str">
        <f t="shared" ref="AJ16:AJ25" si="14">IF(AND(S16&lt;&gt;"",U16&lt;&gt;""),IF(AE16&gt;AG16,M16,O16),"")</f>
        <v/>
      </c>
      <c r="AK16" s="3" t="str">
        <f t="array" ref="AK16">IFERROR(INDEX(B16:B20,MATCH(AJ16,A16:A20,0))&amp;"","")</f>
        <v/>
      </c>
      <c r="AL16" s="3"/>
    </row>
    <row r="17" ht="15.75" customHeight="1">
      <c r="A17" s="20" t="s">
        <v>24</v>
      </c>
      <c r="B17" s="3"/>
      <c r="C17" s="4" t="str">
        <f>IF(OR(A17="",B17=""),"",COUNTIFS(M16:M25,A17,AE16:AE25,"&gt;=0")+COUNTIFS(O16:O25,A17,AG16:AG25,"&gt;=0"))</f>
        <v/>
      </c>
      <c r="D17" s="4" t="str">
        <f>IF(OR(C17="",C17=0),"",COUNTIF(AJ16:AJ25,A17))</f>
        <v/>
      </c>
      <c r="E17" s="4" t="str">
        <f t="shared" si="8"/>
        <v/>
      </c>
      <c r="F17" s="4" t="str">
        <f>IF(OR(C17="",C17=0),"",SUMIFS(AE16:AE25,M16:M25,A17)+SUMIFS(AG16:AG25,O16:O25,A17))</f>
        <v/>
      </c>
      <c r="G17" s="4" t="str">
        <f>IF(OR(C17="",C17=0),"",SUMIFS(AG16:AG25,M16:M25,A17)+SUMIFS(AE16:AE25,O16:O25,A17))</f>
        <v/>
      </c>
      <c r="H17" s="4" t="str">
        <f>IF(OR(C17="",C17=0),"",SUMIFS(AH16:AH25,M16:M25,A17)+SUMIFS(AI16:AI25,O16:O25,A17))</f>
        <v/>
      </c>
      <c r="I17" s="4" t="str">
        <f>IF(OR(C17="",C17=0),"",SUMIFS(AI16:AI25,M16:M25,A17)+SUMIFS(AH16:AH25,O16:O25,A17))</f>
        <v/>
      </c>
      <c r="J17" s="4">
        <f t="shared" si="9"/>
        <v>0</v>
      </c>
      <c r="K17" s="22"/>
      <c r="L17" s="7"/>
      <c r="M17" s="23" t="s">
        <v>27</v>
      </c>
      <c r="N17" s="23" t="s">
        <v>21</v>
      </c>
      <c r="O17" s="24" t="s">
        <v>22</v>
      </c>
      <c r="P17" s="25" t="str">
        <f t="array" ref="P17">IFERROR(IF(M17&lt;&gt;"",INDEX(B16:B20,MATCH(M17,A16:A20,0))&amp;"",""),"")</f>
        <v/>
      </c>
      <c r="Q17" s="25" t="str">
        <f t="array" ref="Q17">IFERROR(IF(O17&lt;&gt;"",INDEX(B16:B20,MATCH(O17,A16:A20,0))&amp;"",""),"")</f>
        <v/>
      </c>
      <c r="R17" s="23"/>
      <c r="S17" s="26"/>
      <c r="T17" s="23" t="s">
        <v>23</v>
      </c>
      <c r="U17" s="27"/>
      <c r="V17" s="23"/>
      <c r="W17" s="26"/>
      <c r="X17" s="23" t="s">
        <v>23</v>
      </c>
      <c r="Y17" s="27"/>
      <c r="Z17" s="23"/>
      <c r="AA17" s="26"/>
      <c r="AB17" s="23" t="s">
        <v>23</v>
      </c>
      <c r="AC17" s="27"/>
      <c r="AD17" s="23"/>
      <c r="AE17" s="28" t="str">
        <f t="shared" si="10"/>
        <v/>
      </c>
      <c r="AF17" s="29" t="s">
        <v>23</v>
      </c>
      <c r="AG17" s="30" t="str">
        <f t="shared" si="11"/>
        <v/>
      </c>
      <c r="AH17" s="31" t="str">
        <f t="shared" si="12"/>
        <v/>
      </c>
      <c r="AI17" s="31" t="str">
        <f t="shared" si="13"/>
        <v/>
      </c>
      <c r="AJ17" s="31" t="str">
        <f t="shared" si="14"/>
        <v/>
      </c>
      <c r="AK17" s="25" t="str">
        <f t="array" ref="AK17">IFERROR(INDEX(B16:B20,MATCH(AJ17,A16:A20,0))&amp;"","")</f>
        <v/>
      </c>
      <c r="AL17" s="3"/>
    </row>
    <row r="18" ht="15.75" customHeight="1">
      <c r="A18" s="20" t="s">
        <v>27</v>
      </c>
      <c r="B18" s="3"/>
      <c r="C18" s="4" t="str">
        <f>IF(OR(A18="",B18=""),"",COUNTIFS(M16:M25,A18,AE16:AE25,"&gt;=0")+COUNTIFS(O16:O25,A18,AG16:AG25,"&gt;=0"))</f>
        <v/>
      </c>
      <c r="D18" s="4" t="str">
        <f>IF(OR(C18="",C18=0),"",COUNTIF(AJ16:AJ25,A18))</f>
        <v/>
      </c>
      <c r="E18" s="4" t="str">
        <f t="shared" si="8"/>
        <v/>
      </c>
      <c r="F18" s="4" t="str">
        <f>IF(OR(C18="",C18=0),"",SUMIFS(AE16:AE25,M16:M25,A18)+SUMIFS(AG16:AG25,O16:O25,A18))</f>
        <v/>
      </c>
      <c r="G18" s="4" t="str">
        <f>IF(OR(C18="",C18=0),"",SUMIFS(AG16:AG25,M16:M25,A18)+SUMIFS(AE16:AE25,O16:O25,A18))</f>
        <v/>
      </c>
      <c r="H18" s="4" t="str">
        <f>IF(OR(C18="",C18=0),"",SUMIFS(AH16:AH25,M16:M25,A18)+SUMIFS(AI16:AI25,O16:O25,A18))</f>
        <v/>
      </c>
      <c r="I18" s="4" t="str">
        <f>IF(OR(C18="",C18=0),"",SUMIFS(AI16:AI25,M16:M25,A18)+SUMIFS(AH16:AH25,O16:O25,A18))</f>
        <v/>
      </c>
      <c r="J18" s="4">
        <f t="shared" si="9"/>
        <v>0</v>
      </c>
      <c r="K18" s="22"/>
      <c r="L18" s="7"/>
      <c r="M18" s="4" t="s">
        <v>18</v>
      </c>
      <c r="N18" s="4" t="s">
        <v>21</v>
      </c>
      <c r="O18" s="15" t="s">
        <v>99</v>
      </c>
      <c r="P18" s="3" t="str">
        <f t="array" ref="P18">IFERROR(IF(M18&lt;&gt;"",INDEX(B16:B20,MATCH(M18,A16:A20,0))&amp;"",""),"")</f>
        <v/>
      </c>
      <c r="Q18" s="3" t="str">
        <f t="array" ref="Q18">IFERROR(IF(O18&lt;&gt;"",INDEX(B16:B20,MATCH(O18,A16:A20,0))&amp;"",""),"")</f>
        <v/>
      </c>
      <c r="R18" s="4"/>
      <c r="S18" s="20"/>
      <c r="T18" s="4" t="s">
        <v>23</v>
      </c>
      <c r="U18" s="33"/>
      <c r="V18" s="4"/>
      <c r="W18" s="20"/>
      <c r="X18" s="4" t="s">
        <v>23</v>
      </c>
      <c r="Y18" s="33"/>
      <c r="Z18" s="4"/>
      <c r="AA18" s="20"/>
      <c r="AB18" s="4" t="s">
        <v>23</v>
      </c>
      <c r="AC18" s="33"/>
      <c r="AD18" s="4"/>
      <c r="AE18" s="34" t="str">
        <f t="shared" si="10"/>
        <v/>
      </c>
      <c r="AF18" s="5" t="s">
        <v>23</v>
      </c>
      <c r="AG18" s="22" t="str">
        <f t="shared" si="11"/>
        <v/>
      </c>
      <c r="AH18" s="19" t="str">
        <f t="shared" si="12"/>
        <v/>
      </c>
      <c r="AI18" s="19" t="str">
        <f t="shared" si="13"/>
        <v/>
      </c>
      <c r="AJ18" s="19" t="str">
        <f t="shared" si="14"/>
        <v/>
      </c>
      <c r="AK18" s="3" t="str">
        <f t="array" ref="AK18">IFERROR(INDEX(B16:B20,MATCH(AJ18,A16:A20,0))&amp;"","")</f>
        <v/>
      </c>
      <c r="AL18" s="3"/>
    </row>
    <row r="19" ht="15.75" customHeight="1">
      <c r="A19" s="20" t="s">
        <v>22</v>
      </c>
      <c r="B19" s="3"/>
      <c r="C19" s="4" t="str">
        <f>IF(OR(A19="",B19=""),"",COUNTIFS(M16:M25,A19,AE16:AE25,"&gt;=0")+COUNTIFS(O16:O25,A19,AG16:AG25,"&gt;=0"))</f>
        <v/>
      </c>
      <c r="D19" s="4" t="str">
        <f>IF(OR(C19="",C19=0),"",COUNTIF(AJ16:AJ25,A19))</f>
        <v/>
      </c>
      <c r="E19" s="4" t="str">
        <f t="shared" si="8"/>
        <v/>
      </c>
      <c r="F19" s="4" t="str">
        <f>IF(OR(C19="",C19=0),"",SUMIFS(AE16:AE25,M16:M25,A19)+SUMIFS(AG16:AG25,O16:O25,A19))</f>
        <v/>
      </c>
      <c r="G19" s="4" t="str">
        <f>IF(OR(C19="",C19=0),"",SUMIFS(AG16:AG25,M16:M25,A19)+SUMIFS(AE16:AE25,O16:O25,A19))</f>
        <v/>
      </c>
      <c r="H19" s="4" t="str">
        <f>IF(OR(C19="",C19=0),"",SUMIFS(AH16:AH25,M16:M25,A19)+SUMIFS(AI16:AI25,O16:O25,A19))</f>
        <v/>
      </c>
      <c r="I19" s="4" t="str">
        <f>IF(OR(C19="",C19=0),"",SUMIFS(AI16:AI25,M16:M25,A19)+SUMIFS(AH16:AH25,O16:O25,A19))</f>
        <v/>
      </c>
      <c r="J19" s="4">
        <f t="shared" si="9"/>
        <v>0</v>
      </c>
      <c r="K19" s="22"/>
      <c r="L19" s="7"/>
      <c r="M19" s="23" t="s">
        <v>24</v>
      </c>
      <c r="N19" s="23" t="s">
        <v>21</v>
      </c>
      <c r="O19" s="24" t="s">
        <v>27</v>
      </c>
      <c r="P19" s="25" t="str">
        <f t="array" ref="P19">IFERROR(IF(M19&lt;&gt;"",INDEX(B16:B20,MATCH(M19,A16:A20,0))&amp;"",""),"")</f>
        <v/>
      </c>
      <c r="Q19" s="25" t="str">
        <f t="array" ref="Q19">IFERROR(IF(O19&lt;&gt;"",INDEX(B16:B20,MATCH(O19,A16:A20,0))&amp;"",""),"")</f>
        <v/>
      </c>
      <c r="R19" s="23"/>
      <c r="S19" s="26"/>
      <c r="T19" s="23" t="s">
        <v>23</v>
      </c>
      <c r="U19" s="27"/>
      <c r="V19" s="23"/>
      <c r="W19" s="26"/>
      <c r="X19" s="23" t="s">
        <v>23</v>
      </c>
      <c r="Y19" s="27"/>
      <c r="Z19" s="23"/>
      <c r="AA19" s="26"/>
      <c r="AB19" s="23" t="s">
        <v>23</v>
      </c>
      <c r="AC19" s="27"/>
      <c r="AD19" s="23"/>
      <c r="AE19" s="28" t="str">
        <f t="shared" si="10"/>
        <v/>
      </c>
      <c r="AF19" s="29" t="s">
        <v>23</v>
      </c>
      <c r="AG19" s="30" t="str">
        <f t="shared" si="11"/>
        <v/>
      </c>
      <c r="AH19" s="31" t="str">
        <f t="shared" si="12"/>
        <v/>
      </c>
      <c r="AI19" s="31" t="str">
        <f t="shared" si="13"/>
        <v/>
      </c>
      <c r="AJ19" s="31" t="str">
        <f t="shared" si="14"/>
        <v/>
      </c>
      <c r="AK19" s="25" t="str">
        <f t="array" ref="AK19">IFERROR(INDEX(B16:B20,MATCH(AJ19,A16:A20,0))&amp;"","")</f>
        <v/>
      </c>
      <c r="AL19" s="3"/>
    </row>
    <row r="20" ht="15.75" customHeight="1">
      <c r="A20" s="35" t="s">
        <v>99</v>
      </c>
      <c r="B20" s="46"/>
      <c r="C20" s="37" t="str">
        <f>IF(OR(A20="",B20=""),"",COUNTIFS(M16:M25,A20,AE16:AE25,"&gt;=0")+COUNTIFS(O16:O25,A20,AG16:AG25,"&gt;=0"))</f>
        <v/>
      </c>
      <c r="D20" s="37" t="str">
        <f>IF(OR(C20="",C20=0),"",COUNTIF(AJ16:AJ25,A20))</f>
        <v/>
      </c>
      <c r="E20" s="37" t="str">
        <f t="shared" si="8"/>
        <v/>
      </c>
      <c r="F20" s="37" t="str">
        <f>IF(OR(C20="",C20=0),"",SUMIFS(AE16:AE25,M16:M25,A20)+SUMIFS(AG16:AG25,O16:O25,A20))</f>
        <v/>
      </c>
      <c r="G20" s="37" t="str">
        <f>IF(OR(C20="",C20=0),"",SUMIFS(AG16:AG25,M16:M25,A20)+SUMIFS(AE16:AE25,O16:O25,A20))</f>
        <v/>
      </c>
      <c r="H20" s="37" t="str">
        <f>IF(OR(C20="",C20=0),"",SUMIFS(AH16:AH25,M16:M25,A20)+SUMIFS(AI16:AI25,O16:O25,A20))</f>
        <v/>
      </c>
      <c r="I20" s="37" t="str">
        <f>IF(OR(C20="",C20=0),"",SUMIFS(AI16:AI25,M16:M25,A20)+SUMIFS(AH16:AH25,O16:O25,A20))</f>
        <v/>
      </c>
      <c r="J20" s="37">
        <f t="shared" si="9"/>
        <v>0</v>
      </c>
      <c r="K20" s="38"/>
      <c r="L20" s="7"/>
      <c r="M20" s="4" t="s">
        <v>18</v>
      </c>
      <c r="N20" s="4" t="s">
        <v>21</v>
      </c>
      <c r="O20" s="15" t="s">
        <v>22</v>
      </c>
      <c r="P20" s="3" t="str">
        <f t="array" ref="P20">IFERROR(IF(M20&lt;&gt;"",INDEX(B16:B20,MATCH(M20,A16:A20,0))&amp;"",""),"")</f>
        <v/>
      </c>
      <c r="Q20" s="3" t="str">
        <f t="array" ref="Q20">IFERROR(IF(O20&lt;&gt;"",INDEX(B16:B20,MATCH(O20,A16:A20,0))&amp;"",""),"")</f>
        <v/>
      </c>
      <c r="R20" s="4"/>
      <c r="S20" s="20"/>
      <c r="T20" s="4" t="s">
        <v>23</v>
      </c>
      <c r="U20" s="33"/>
      <c r="V20" s="4"/>
      <c r="W20" s="20"/>
      <c r="X20" s="4" t="s">
        <v>23</v>
      </c>
      <c r="Y20" s="33"/>
      <c r="Z20" s="4"/>
      <c r="AA20" s="20"/>
      <c r="AB20" s="4" t="s">
        <v>23</v>
      </c>
      <c r="AC20" s="33"/>
      <c r="AD20" s="4"/>
      <c r="AE20" s="34" t="str">
        <f t="shared" si="10"/>
        <v/>
      </c>
      <c r="AF20" s="5" t="s">
        <v>23</v>
      </c>
      <c r="AG20" s="22" t="str">
        <f t="shared" si="11"/>
        <v/>
      </c>
      <c r="AH20" s="19" t="str">
        <f t="shared" si="12"/>
        <v/>
      </c>
      <c r="AI20" s="19" t="str">
        <f t="shared" si="13"/>
        <v/>
      </c>
      <c r="AJ20" s="19" t="str">
        <f t="shared" si="14"/>
        <v/>
      </c>
      <c r="AK20" s="3" t="str">
        <f t="array" ref="AK20">IFERROR(INDEX(B16:B20,MATCH(AJ20,A16:A20,0))&amp;"","")</f>
        <v/>
      </c>
      <c r="AL20" s="3"/>
    </row>
    <row r="21" ht="15.75" customHeight="1">
      <c r="A21" s="4"/>
      <c r="B21" s="3"/>
      <c r="C21" s="4"/>
      <c r="D21" s="4"/>
      <c r="E21" s="4"/>
      <c r="F21" s="4"/>
      <c r="G21" s="4"/>
      <c r="H21" s="4"/>
      <c r="I21" s="4"/>
      <c r="J21" s="4"/>
      <c r="K21" s="5"/>
      <c r="L21" s="7"/>
      <c r="M21" s="23" t="s">
        <v>27</v>
      </c>
      <c r="N21" s="23" t="s">
        <v>21</v>
      </c>
      <c r="O21" s="24" t="s">
        <v>99</v>
      </c>
      <c r="P21" s="25" t="str">
        <f t="array" ref="P21">IFERROR(IF(M21&lt;&gt;"",INDEX(B16:B20,MATCH(M21,A16:A20,0))&amp;"",""),"")</f>
        <v/>
      </c>
      <c r="Q21" s="25" t="str">
        <f t="array" ref="Q21">IFERROR(IF(O21&lt;&gt;"",INDEX(B16:B20,MATCH(O21,A16:A20,0))&amp;"",""),"")</f>
        <v/>
      </c>
      <c r="R21" s="23"/>
      <c r="S21" s="26"/>
      <c r="T21" s="23" t="s">
        <v>23</v>
      </c>
      <c r="U21" s="27"/>
      <c r="V21" s="23"/>
      <c r="W21" s="26"/>
      <c r="X21" s="23" t="s">
        <v>23</v>
      </c>
      <c r="Y21" s="27"/>
      <c r="Z21" s="23"/>
      <c r="AA21" s="26"/>
      <c r="AB21" s="23" t="s">
        <v>23</v>
      </c>
      <c r="AC21" s="27"/>
      <c r="AD21" s="23"/>
      <c r="AE21" s="28" t="str">
        <f t="shared" si="10"/>
        <v/>
      </c>
      <c r="AF21" s="29" t="s">
        <v>23</v>
      </c>
      <c r="AG21" s="30" t="str">
        <f t="shared" si="11"/>
        <v/>
      </c>
      <c r="AH21" s="31" t="str">
        <f t="shared" si="12"/>
        <v/>
      </c>
      <c r="AI21" s="31" t="str">
        <f t="shared" si="13"/>
        <v/>
      </c>
      <c r="AJ21" s="31" t="str">
        <f t="shared" si="14"/>
        <v/>
      </c>
      <c r="AK21" s="25" t="str">
        <f t="array" ref="AK21">IFERROR(INDEX(B16:B20,MATCH(AJ21,A16:A20,0))&amp;"","")</f>
        <v/>
      </c>
      <c r="AL21" s="3"/>
    </row>
    <row r="22" ht="15.75" customHeight="1">
      <c r="A22" s="4"/>
      <c r="B22" s="3"/>
      <c r="C22" s="4"/>
      <c r="D22" s="4"/>
      <c r="E22" s="4"/>
      <c r="F22" s="4"/>
      <c r="G22" s="4"/>
      <c r="H22" s="4"/>
      <c r="I22" s="4"/>
      <c r="J22" s="4"/>
      <c r="K22" s="5"/>
      <c r="L22" s="7"/>
      <c r="M22" s="4" t="s">
        <v>24</v>
      </c>
      <c r="N22" s="4" t="s">
        <v>21</v>
      </c>
      <c r="O22" s="15" t="s">
        <v>22</v>
      </c>
      <c r="P22" s="3" t="str">
        <f t="array" ref="P22">IFERROR(IF(M22&lt;&gt;"",INDEX(B16:B20,MATCH(M22,A16:A20,0))&amp;"",""),"")</f>
        <v/>
      </c>
      <c r="Q22" s="3" t="str">
        <f t="array" ref="Q22">IFERROR(IF(O22&lt;&gt;"",INDEX(B16:B20,MATCH(O22,A16:A20,0))&amp;"",""),"")</f>
        <v/>
      </c>
      <c r="R22" s="4"/>
      <c r="S22" s="20"/>
      <c r="T22" s="4" t="s">
        <v>23</v>
      </c>
      <c r="U22" s="33"/>
      <c r="V22" s="4"/>
      <c r="W22" s="20"/>
      <c r="X22" s="4" t="s">
        <v>23</v>
      </c>
      <c r="Y22" s="33"/>
      <c r="Z22" s="4"/>
      <c r="AA22" s="20"/>
      <c r="AB22" s="4" t="s">
        <v>23</v>
      </c>
      <c r="AC22" s="33"/>
      <c r="AD22" s="4"/>
      <c r="AE22" s="34" t="str">
        <f t="shared" si="10"/>
        <v/>
      </c>
      <c r="AF22" s="5" t="s">
        <v>23</v>
      </c>
      <c r="AG22" s="22" t="str">
        <f t="shared" si="11"/>
        <v/>
      </c>
      <c r="AH22" s="19" t="str">
        <f t="shared" si="12"/>
        <v/>
      </c>
      <c r="AI22" s="19" t="str">
        <f t="shared" si="13"/>
        <v/>
      </c>
      <c r="AJ22" s="19" t="str">
        <f t="shared" si="14"/>
        <v/>
      </c>
      <c r="AK22" s="3" t="str">
        <f t="array" ref="AK22">IFERROR(INDEX(B16:B20,MATCH(AJ22,A16:A20,0))&amp;"","")</f>
        <v/>
      </c>
      <c r="AL22" s="3"/>
    </row>
    <row r="23" ht="15.75" customHeight="1">
      <c r="A23" s="4"/>
      <c r="B23" s="3"/>
      <c r="C23" s="4"/>
      <c r="D23" s="4"/>
      <c r="E23" s="4"/>
      <c r="F23" s="4"/>
      <c r="G23" s="4"/>
      <c r="H23" s="4"/>
      <c r="I23" s="4"/>
      <c r="J23" s="4"/>
      <c r="K23" s="5"/>
      <c r="L23" s="7"/>
      <c r="M23" s="23" t="s">
        <v>18</v>
      </c>
      <c r="N23" s="23" t="s">
        <v>21</v>
      </c>
      <c r="O23" s="24" t="s">
        <v>27</v>
      </c>
      <c r="P23" s="25" t="str">
        <f t="array" ref="P23">IFERROR(IF(M23&lt;&gt;"",INDEX(B16:B20,MATCH(M23,A16:A20,0))&amp;"",""),"")</f>
        <v/>
      </c>
      <c r="Q23" s="25" t="str">
        <f t="array" ref="Q23">IFERROR(IF(O23&lt;&gt;"",INDEX(B16:B20,MATCH(O23,A16:A20,0))&amp;"",""),"")</f>
        <v/>
      </c>
      <c r="R23" s="23"/>
      <c r="S23" s="26"/>
      <c r="T23" s="23" t="s">
        <v>23</v>
      </c>
      <c r="U23" s="27"/>
      <c r="V23" s="23"/>
      <c r="W23" s="26"/>
      <c r="X23" s="23" t="s">
        <v>23</v>
      </c>
      <c r="Y23" s="27"/>
      <c r="Z23" s="23"/>
      <c r="AA23" s="26"/>
      <c r="AB23" s="23" t="s">
        <v>23</v>
      </c>
      <c r="AC23" s="27"/>
      <c r="AD23" s="23"/>
      <c r="AE23" s="28" t="str">
        <f t="shared" si="10"/>
        <v/>
      </c>
      <c r="AF23" s="29" t="s">
        <v>23</v>
      </c>
      <c r="AG23" s="30" t="str">
        <f t="shared" si="11"/>
        <v/>
      </c>
      <c r="AH23" s="31" t="str">
        <f t="shared" si="12"/>
        <v/>
      </c>
      <c r="AI23" s="31" t="str">
        <f t="shared" si="13"/>
        <v/>
      </c>
      <c r="AJ23" s="31" t="str">
        <f t="shared" si="14"/>
        <v/>
      </c>
      <c r="AK23" s="25" t="str">
        <f t="array" ref="AK23">IFERROR(INDEX(B16:B20,MATCH(AJ23,A16:A20,0))&amp;"","")</f>
        <v/>
      </c>
      <c r="AL23" s="3"/>
    </row>
    <row r="24" ht="15.75" customHeight="1">
      <c r="A24" s="4"/>
      <c r="B24" s="3"/>
      <c r="C24" s="4"/>
      <c r="D24" s="4"/>
      <c r="E24" s="4"/>
      <c r="F24" s="4"/>
      <c r="G24" s="4"/>
      <c r="H24" s="4"/>
      <c r="I24" s="4"/>
      <c r="J24" s="4"/>
      <c r="K24" s="5"/>
      <c r="L24" s="7"/>
      <c r="M24" s="4" t="s">
        <v>22</v>
      </c>
      <c r="N24" s="4" t="s">
        <v>21</v>
      </c>
      <c r="O24" s="15" t="s">
        <v>99</v>
      </c>
      <c r="P24" s="3" t="str">
        <f t="array" ref="P24">IFERROR(IF(M24&lt;&gt;"",INDEX(B16:B20,MATCH(M24,A16:A20,0))&amp;"",""),"")</f>
        <v/>
      </c>
      <c r="Q24" s="3" t="str">
        <f t="array" ref="Q24">IFERROR(IF(O24&lt;&gt;"",INDEX(B16:B20,MATCH(O24,A16:A20,0))&amp;"",""),"")</f>
        <v/>
      </c>
      <c r="R24" s="4"/>
      <c r="S24" s="20"/>
      <c r="T24" s="4" t="s">
        <v>23</v>
      </c>
      <c r="U24" s="33"/>
      <c r="V24" s="4"/>
      <c r="W24" s="20"/>
      <c r="X24" s="4" t="s">
        <v>23</v>
      </c>
      <c r="Y24" s="33"/>
      <c r="Z24" s="4"/>
      <c r="AA24" s="20"/>
      <c r="AB24" s="4" t="s">
        <v>23</v>
      </c>
      <c r="AC24" s="33"/>
      <c r="AD24" s="4"/>
      <c r="AE24" s="34" t="str">
        <f t="shared" si="10"/>
        <v/>
      </c>
      <c r="AF24" s="5" t="s">
        <v>23</v>
      </c>
      <c r="AG24" s="22" t="str">
        <f t="shared" si="11"/>
        <v/>
      </c>
      <c r="AH24" s="19" t="str">
        <f t="shared" si="12"/>
        <v/>
      </c>
      <c r="AI24" s="19" t="str">
        <f t="shared" si="13"/>
        <v/>
      </c>
      <c r="AJ24" s="19" t="str">
        <f t="shared" si="14"/>
        <v/>
      </c>
      <c r="AK24" s="3" t="str">
        <f t="array" ref="AK24">IFERROR(INDEX(B16:B20,MATCH(AJ24,A16:A20,0))&amp;"","")</f>
        <v/>
      </c>
      <c r="AL24" s="3"/>
    </row>
    <row r="25" ht="15.75" customHeight="1">
      <c r="A25" s="4"/>
      <c r="B25" s="3"/>
      <c r="C25" s="4"/>
      <c r="D25" s="4"/>
      <c r="E25" s="4"/>
      <c r="F25" s="4"/>
      <c r="G25" s="4"/>
      <c r="H25" s="4"/>
      <c r="I25" s="4"/>
      <c r="J25" s="4"/>
      <c r="K25" s="5"/>
      <c r="L25" s="7"/>
      <c r="M25" s="23" t="s">
        <v>18</v>
      </c>
      <c r="N25" s="23" t="s">
        <v>21</v>
      </c>
      <c r="O25" s="24" t="s">
        <v>24</v>
      </c>
      <c r="P25" s="25" t="str">
        <f t="array" ref="P25">IFERROR(IF(M25&lt;&gt;"",INDEX(B16:B20,MATCH(M25,A16:A20,0))&amp;"",""),"")</f>
        <v/>
      </c>
      <c r="Q25" s="25" t="str">
        <f t="array" ref="Q25">IFERROR(IF(O25&lt;&gt;"",INDEX(B16:B20,MATCH(O25,A16:A20,0))&amp;"",""),"")</f>
        <v/>
      </c>
      <c r="R25" s="23"/>
      <c r="S25" s="39"/>
      <c r="T25" s="40" t="s">
        <v>23</v>
      </c>
      <c r="U25" s="41"/>
      <c r="V25" s="23"/>
      <c r="W25" s="39"/>
      <c r="X25" s="40" t="s">
        <v>23</v>
      </c>
      <c r="Y25" s="41"/>
      <c r="Z25" s="23"/>
      <c r="AA25" s="39"/>
      <c r="AB25" s="40" t="s">
        <v>23</v>
      </c>
      <c r="AC25" s="41"/>
      <c r="AD25" s="23"/>
      <c r="AE25" s="42" t="str">
        <f t="shared" si="10"/>
        <v/>
      </c>
      <c r="AF25" s="43" t="s">
        <v>23</v>
      </c>
      <c r="AG25" s="44" t="str">
        <f t="shared" si="11"/>
        <v/>
      </c>
      <c r="AH25" s="31" t="str">
        <f t="shared" si="12"/>
        <v/>
      </c>
      <c r="AI25" s="31" t="str">
        <f t="shared" si="13"/>
        <v/>
      </c>
      <c r="AJ25" s="31" t="str">
        <f t="shared" si="14"/>
        <v/>
      </c>
      <c r="AK25" s="25" t="str">
        <f t="array" ref="AK25">IFERROR(INDEX(B16:B20,MATCH(AJ25,A16:A20,0))&amp;"","")</f>
        <v/>
      </c>
      <c r="AL25" s="3"/>
    </row>
    <row r="26" ht="15.75" customHeight="1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4"/>
      <c r="N26" s="4"/>
      <c r="O26" s="4"/>
      <c r="P26" s="3"/>
      <c r="Q26" s="3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5"/>
      <c r="AF26" s="5"/>
      <c r="AG26" s="5"/>
      <c r="AH26" s="19"/>
      <c r="AI26" s="19"/>
      <c r="AJ26" s="19"/>
      <c r="AK26" s="3"/>
      <c r="AL26" s="3"/>
    </row>
    <row r="27" ht="15.75" customHeight="1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4"/>
      <c r="N27" s="4"/>
      <c r="O27" s="4"/>
      <c r="P27" s="3"/>
      <c r="Q27" s="3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5"/>
      <c r="AF27" s="5"/>
      <c r="AG27" s="5"/>
      <c r="AH27" s="19"/>
      <c r="AI27" s="19"/>
      <c r="AJ27" s="19"/>
      <c r="AK27" s="3"/>
      <c r="AL27" s="3"/>
    </row>
    <row r="28" ht="15.75" customHeight="1">
      <c r="A28" s="4"/>
      <c r="B28" s="5" t="s">
        <v>3</v>
      </c>
      <c r="C28" s="5" t="s">
        <v>4</v>
      </c>
      <c r="D28" s="5" t="s">
        <v>5</v>
      </c>
      <c r="E28" s="5" t="s">
        <v>6</v>
      </c>
      <c r="F28" s="5" t="s">
        <v>7</v>
      </c>
      <c r="H28" s="5" t="s">
        <v>8</v>
      </c>
      <c r="J28" s="5" t="s">
        <v>9</v>
      </c>
      <c r="K28" s="6" t="s">
        <v>10</v>
      </c>
      <c r="L28" s="7"/>
      <c r="M28" s="8"/>
      <c r="N28" s="4"/>
      <c r="O28" s="4"/>
      <c r="P28" s="7"/>
      <c r="Q28" s="3"/>
      <c r="R28" s="5" t="s">
        <v>11</v>
      </c>
      <c r="S28" s="5"/>
      <c r="T28" s="5" t="s">
        <v>12</v>
      </c>
      <c r="U28" s="5"/>
      <c r="V28" s="5"/>
      <c r="W28" s="5"/>
      <c r="X28" s="5" t="s">
        <v>13</v>
      </c>
      <c r="Y28" s="5"/>
      <c r="Z28" s="5"/>
      <c r="AA28" s="5"/>
      <c r="AB28" s="5" t="s">
        <v>14</v>
      </c>
      <c r="AC28" s="5"/>
      <c r="AD28" s="5"/>
      <c r="AE28" s="9"/>
      <c r="AF28" s="9" t="s">
        <v>15</v>
      </c>
      <c r="AG28" s="5"/>
      <c r="AH28" s="9" t="s">
        <v>16</v>
      </c>
      <c r="AJ28" s="88"/>
      <c r="AK28" s="9" t="s">
        <v>17</v>
      </c>
      <c r="AL28" s="3"/>
    </row>
    <row r="29" ht="15.75" customHeight="1">
      <c r="A29" s="11" t="s">
        <v>18</v>
      </c>
      <c r="B29" s="128"/>
      <c r="C29" s="13" t="str">
        <f>IF(OR(A29="",B29=""),"",COUNTIFS(M29:M43,A29,AE29:AE43,"&gt;=0")+COUNTIFS(O29:O43,A29,AG29:AG43,"&gt;=0"))</f>
        <v/>
      </c>
      <c r="D29" s="13" t="str">
        <f>IF(OR(C29="",C29=0),"",COUNTIF(AJ29:AJ43,A29))</f>
        <v/>
      </c>
      <c r="E29" s="13" t="str">
        <f t="shared" ref="E29:E34" si="15">IF(OR(C29="",C29=0),"",C29-D29)</f>
        <v/>
      </c>
      <c r="F29" s="13" t="str">
        <f>IF(OR(C29="",C29=0),"",SUMIFS(AE29:AE43,M29:M43,A29)+SUMIFS(AG29:AG43,O29:O43,A29))</f>
        <v/>
      </c>
      <c r="G29" s="13" t="str">
        <f>IF(OR(C29="",C29=0),"",SUMIFS(AG29:AG43,M29:M43,A29)+SUMIFS(AE29:AE43,O29:O43,A29))</f>
        <v/>
      </c>
      <c r="H29" s="13" t="str">
        <f>IF(OR(C29="",C29=0),"",SUMIFS(AH29:AH43,M29:M43,A29)+SUMIFS(AI29:AI43,O29:O43,A29))</f>
        <v/>
      </c>
      <c r="I29" s="13" t="str">
        <f>IF(OR(C29="",C29=0),"",SUMIFS(AI29:AI43,M29:M43,A29)+SUMIFS(AH29:AH43,O29:O43,A29))</f>
        <v/>
      </c>
      <c r="J29" s="13">
        <f t="shared" ref="J29:J34" si="16">IFERROR(H29-I29,"")</f>
        <v>0</v>
      </c>
      <c r="K29" s="14"/>
      <c r="L29" s="7"/>
      <c r="M29" s="4" t="s">
        <v>18</v>
      </c>
      <c r="N29" s="4" t="s">
        <v>21</v>
      </c>
      <c r="O29" s="15" t="s">
        <v>177</v>
      </c>
      <c r="P29" s="3" t="str">
        <f t="array" ref="P29">IFERROR(IF(M29&lt;&gt;"",INDEX(B29:B34,MATCH(M29,A29:A34,0))&amp;"",""),"")</f>
        <v/>
      </c>
      <c r="Q29" s="3" t="str">
        <f t="array" ref="Q29">IFERROR(IF(O29&lt;&gt;"",INDEX(B29:B34,MATCH(O29,A29:A34,0))&amp;"",""),"")</f>
        <v/>
      </c>
      <c r="R29" s="4"/>
      <c r="S29" s="11"/>
      <c r="T29" s="13" t="s">
        <v>23</v>
      </c>
      <c r="U29" s="16"/>
      <c r="V29" s="4"/>
      <c r="W29" s="11"/>
      <c r="X29" s="13" t="s">
        <v>23</v>
      </c>
      <c r="Y29" s="16"/>
      <c r="Z29" s="4"/>
      <c r="AA29" s="11"/>
      <c r="AB29" s="13" t="s">
        <v>23</v>
      </c>
      <c r="AC29" s="16"/>
      <c r="AD29" s="4"/>
      <c r="AE29" s="17" t="str">
        <f t="shared" ref="AE29:AE43" si="17">IF(AND(S29&lt;&gt;"",U29&lt;&gt;""),IF(S29&gt;U29,1,0)+IF(W29&gt;Y29,1,0)+IF(AA29&gt;AC29,1,0),"")</f>
        <v/>
      </c>
      <c r="AF29" s="18" t="s">
        <v>23</v>
      </c>
      <c r="AG29" s="14" t="str">
        <f t="shared" ref="AG29:AG43" si="18">IF(AND(S29&lt;&gt;"",U29&lt;&gt;""),IF(U29&gt;S29,1,0)+IF(Y29&gt;W29,1,0)+IF(AC29&gt;AA29,1,0),"")</f>
        <v/>
      </c>
      <c r="AH29" s="19" t="str">
        <f t="shared" ref="AH29:AH43" si="19">IF(AND(S29&gt;=0,S29&lt;&gt;""),S29+W29+AA29,"")</f>
        <v/>
      </c>
      <c r="AI29" s="19" t="str">
        <f t="shared" ref="AI29:AI43" si="20">IF(AND(U29&gt;=0,U29&lt;&gt;""),U29+Y29+AC29,"")</f>
        <v/>
      </c>
      <c r="AJ29" s="19" t="str">
        <f t="shared" ref="AJ29:AJ43" si="21">IF(AND(S29&lt;&gt;"",U29&lt;&gt;""),IF(AE29&gt;AG29,M29,O29),"")</f>
        <v/>
      </c>
      <c r="AK29" s="3" t="str">
        <f t="array" ref="AK29">IFERROR(INDEX(B29:B34,MATCH(AJ29,A29:A34,0))&amp;"","")</f>
        <v/>
      </c>
      <c r="AL29" s="3"/>
    </row>
    <row r="30" ht="15.75" customHeight="1">
      <c r="A30" s="20" t="s">
        <v>24</v>
      </c>
      <c r="B30" s="3"/>
      <c r="C30" s="4" t="str">
        <f>IF(OR(A30="",B30=""),"",COUNTIFS(M29:M43,A30,AE29:AE43,"&gt;=0")+COUNTIFS(O29:O43,A30,AG29:AG43,"&gt;=0"))</f>
        <v/>
      </c>
      <c r="D30" s="4" t="str">
        <f>IF(OR(C30="",C30=0),"",COUNTIF(AJ29:AJ43,A30))</f>
        <v/>
      </c>
      <c r="E30" s="4" t="str">
        <f t="shared" si="15"/>
        <v/>
      </c>
      <c r="F30" s="4" t="str">
        <f>IF(OR(C30="",C30=0),"",SUMIFS(AE29:AE43,M29:M43,A30)+SUMIFS(AG29:AG43,O29:O43,A30))</f>
        <v/>
      </c>
      <c r="G30" s="4" t="str">
        <f>IF(OR(C30="",C30=0),"",SUMIFS(AG29:AG43,M29:M43,A30)+SUMIFS(AE29:AE43,O29:O43,A30))</f>
        <v/>
      </c>
      <c r="H30" s="4" t="str">
        <f>IF(OR(C30="",C30=0),"",SUMIFS(AH29:AH43,M29:M43,A30)+SUMIFS(AI29:AI43,O29:O43,A30))</f>
        <v/>
      </c>
      <c r="I30" s="4" t="str">
        <f>IF(OR(C30="",C30=0),"",SUMIFS(AI29:AI43,M29:M43,A30)+SUMIFS(AH29:AH43,O29:O43,A30))</f>
        <v/>
      </c>
      <c r="J30" s="4">
        <f t="shared" si="16"/>
        <v>0</v>
      </c>
      <c r="K30" s="22"/>
      <c r="L30" s="7"/>
      <c r="M30" s="23" t="s">
        <v>24</v>
      </c>
      <c r="N30" s="23" t="s">
        <v>21</v>
      </c>
      <c r="O30" s="24" t="s">
        <v>99</v>
      </c>
      <c r="P30" s="25" t="str">
        <f t="array" ref="P30">IFERROR(IF(M30&lt;&gt;"",INDEX(B29:B34,MATCH(M30,A29:A34,0))&amp;"",""),"")</f>
        <v/>
      </c>
      <c r="Q30" s="25" t="str">
        <f t="array" ref="Q30">IFERROR(IF(O30&lt;&gt;"",INDEX(B29:B34,MATCH(O30,A29:A34,0))&amp;"",""),"")</f>
        <v/>
      </c>
      <c r="R30" s="23"/>
      <c r="S30" s="26"/>
      <c r="T30" s="23" t="s">
        <v>23</v>
      </c>
      <c r="U30" s="27"/>
      <c r="V30" s="23"/>
      <c r="W30" s="26"/>
      <c r="X30" s="23" t="s">
        <v>23</v>
      </c>
      <c r="Y30" s="27"/>
      <c r="Z30" s="23"/>
      <c r="AA30" s="26"/>
      <c r="AB30" s="23" t="s">
        <v>23</v>
      </c>
      <c r="AC30" s="27"/>
      <c r="AD30" s="23"/>
      <c r="AE30" s="28" t="str">
        <f t="shared" si="17"/>
        <v/>
      </c>
      <c r="AF30" s="29" t="s">
        <v>23</v>
      </c>
      <c r="AG30" s="30" t="str">
        <f t="shared" si="18"/>
        <v/>
      </c>
      <c r="AH30" s="31" t="str">
        <f t="shared" si="19"/>
        <v/>
      </c>
      <c r="AI30" s="31" t="str">
        <f t="shared" si="20"/>
        <v/>
      </c>
      <c r="AJ30" s="31" t="str">
        <f t="shared" si="21"/>
        <v/>
      </c>
      <c r="AK30" s="25" t="str">
        <f t="array" ref="AK30">IFERROR(INDEX(B29:B34,MATCH(AJ30,A29:A34,0))&amp;"","")</f>
        <v/>
      </c>
      <c r="AL30" s="3"/>
    </row>
    <row r="31" ht="15.75" customHeight="1">
      <c r="A31" s="20" t="s">
        <v>27</v>
      </c>
      <c r="B31" s="3"/>
      <c r="C31" s="4" t="str">
        <f>IF(OR(A31="",B31=""),"",COUNTIFS(M29:M43,A31,AE29:AE43,"&gt;=0")+COUNTIFS(O29:O43,A31,AG29:AG43,"&gt;=0"))</f>
        <v/>
      </c>
      <c r="D31" s="4" t="str">
        <f>IF(OR(C31="",C31=0),"",COUNTIF(AJ29:AJ43,A31))</f>
        <v/>
      </c>
      <c r="E31" s="4" t="str">
        <f t="shared" si="15"/>
        <v/>
      </c>
      <c r="F31" s="4" t="str">
        <f>IF(OR(C31="",C31=0),"",SUMIFS(AE29:AE43,M29:M43,A31)+SUMIFS(AG29:AG43,O29:O43,A31))</f>
        <v/>
      </c>
      <c r="G31" s="4" t="str">
        <f>IF(OR(C31="",C31=0),"",SUMIFS(AG29:AG43,M29:M43,A31)+SUMIFS(AE29:AE43,O29:O43,A31))</f>
        <v/>
      </c>
      <c r="H31" s="4" t="str">
        <f>IF(OR(C31="",C31=0),"",SUMIFS(AH29:AH43,M29:M43,A31)+SUMIFS(AI29:AI43,O29:O43,A31))</f>
        <v/>
      </c>
      <c r="I31" s="4" t="str">
        <f>IF(OR(C31="",C31=0),"",SUMIFS(AI29:AI43,M29:M43,A31)+SUMIFS(AH29:AH43,O29:O43,A31))</f>
        <v/>
      </c>
      <c r="J31" s="4">
        <f t="shared" si="16"/>
        <v>0</v>
      </c>
      <c r="K31" s="22"/>
      <c r="L31" s="7"/>
      <c r="M31" s="4" t="s">
        <v>27</v>
      </c>
      <c r="N31" s="4" t="s">
        <v>21</v>
      </c>
      <c r="O31" s="15" t="s">
        <v>22</v>
      </c>
      <c r="P31" s="3" t="str">
        <f t="array" ref="P31">IFERROR(IF(M31&lt;&gt;"",INDEX(B29:B34,MATCH(M31,A29:A34,0))&amp;"",""),"")</f>
        <v/>
      </c>
      <c r="Q31" s="3" t="str">
        <f t="array" ref="Q31">IFERROR(IF(O31&lt;&gt;"",INDEX(B29:B34,MATCH(O31,A29:A34,0))&amp;"",""),"")</f>
        <v/>
      </c>
      <c r="R31" s="4"/>
      <c r="S31" s="20"/>
      <c r="T31" s="4" t="s">
        <v>23</v>
      </c>
      <c r="U31" s="33"/>
      <c r="V31" s="4"/>
      <c r="W31" s="20"/>
      <c r="X31" s="4" t="s">
        <v>23</v>
      </c>
      <c r="Y31" s="33"/>
      <c r="Z31" s="4"/>
      <c r="AA31" s="20"/>
      <c r="AB31" s="4" t="s">
        <v>23</v>
      </c>
      <c r="AC31" s="33"/>
      <c r="AD31" s="4"/>
      <c r="AE31" s="34" t="str">
        <f t="shared" si="17"/>
        <v/>
      </c>
      <c r="AF31" s="5" t="s">
        <v>23</v>
      </c>
      <c r="AG31" s="22" t="str">
        <f t="shared" si="18"/>
        <v/>
      </c>
      <c r="AH31" s="19" t="str">
        <f t="shared" si="19"/>
        <v/>
      </c>
      <c r="AI31" s="19" t="str">
        <f t="shared" si="20"/>
        <v/>
      </c>
      <c r="AJ31" s="19" t="str">
        <f t="shared" si="21"/>
        <v/>
      </c>
      <c r="AK31" s="3" t="str">
        <f t="array" ref="AK31">IFERROR(INDEX(B29:B34,MATCH(AJ31,A29:A34,0))&amp;"","")</f>
        <v/>
      </c>
      <c r="AL31" s="3"/>
    </row>
    <row r="32" ht="15.75" customHeight="1">
      <c r="A32" s="20" t="s">
        <v>22</v>
      </c>
      <c r="B32" s="3"/>
      <c r="C32" s="4" t="str">
        <f>IF(OR(A32="",B32=""),"",COUNTIFS(M29:M43,A32,AE29:AE43,"&gt;=0")+COUNTIFS(O29:O43,A32,AG29:AG43,"&gt;=0"))</f>
        <v/>
      </c>
      <c r="D32" s="4" t="str">
        <f>IF(OR(C32="",C32=0),"",COUNTIF(AJ29:AJ43,A32))</f>
        <v/>
      </c>
      <c r="E32" s="4" t="str">
        <f t="shared" si="15"/>
        <v/>
      </c>
      <c r="F32" s="4" t="str">
        <f>IF(OR(C32="",C32=0),"",SUMIFS(AE29:AE43,M29:M43,A32)+SUMIFS(AG29:AG43,O29:O43,A32))</f>
        <v/>
      </c>
      <c r="G32" s="4" t="str">
        <f>IF(OR(C32="",C32=0),"",SUMIFS(AG29:AG43,M29:M43,A32)+SUMIFS(AE29:AE43,O29:O43,A32))</f>
        <v/>
      </c>
      <c r="H32" s="4" t="str">
        <f>IF(OR(C32="",C32=0),"",SUMIFS(AH29:AH43,M29:M43,A32)+SUMIFS(AI29:AI43,O29:O43,A32))</f>
        <v/>
      </c>
      <c r="I32" s="4" t="str">
        <f>IF(OR(C32="",C32=0),"",SUMIFS(AI29:AI43,M29:M43,A32)+SUMIFS(AH29:AH43,O29:O43,A32))</f>
        <v/>
      </c>
      <c r="J32" s="4">
        <f t="shared" si="16"/>
        <v>0</v>
      </c>
      <c r="K32" s="22"/>
      <c r="L32" s="7"/>
      <c r="M32" s="23" t="s">
        <v>18</v>
      </c>
      <c r="N32" s="23" t="s">
        <v>21</v>
      </c>
      <c r="O32" s="24" t="s">
        <v>99</v>
      </c>
      <c r="P32" s="25" t="str">
        <f t="array" ref="P32">IFERROR(IF(M32&lt;&gt;"",INDEX(B29:B34,MATCH(M32,A29:A34,0))&amp;"",""),"")</f>
        <v/>
      </c>
      <c r="Q32" s="25" t="str">
        <f t="array" ref="Q32">IFERROR(IF(O32&lt;&gt;"",INDEX(B29:B34,MATCH(O32,A29:A34,0))&amp;"",""),"")</f>
        <v/>
      </c>
      <c r="R32" s="23"/>
      <c r="S32" s="26"/>
      <c r="T32" s="23" t="s">
        <v>23</v>
      </c>
      <c r="U32" s="27"/>
      <c r="V32" s="23"/>
      <c r="W32" s="26"/>
      <c r="X32" s="23" t="s">
        <v>23</v>
      </c>
      <c r="Y32" s="27"/>
      <c r="Z32" s="23"/>
      <c r="AA32" s="26"/>
      <c r="AB32" s="23" t="s">
        <v>23</v>
      </c>
      <c r="AC32" s="27"/>
      <c r="AD32" s="23"/>
      <c r="AE32" s="28" t="str">
        <f t="shared" si="17"/>
        <v/>
      </c>
      <c r="AF32" s="29" t="s">
        <v>23</v>
      </c>
      <c r="AG32" s="30" t="str">
        <f t="shared" si="18"/>
        <v/>
      </c>
      <c r="AH32" s="31" t="str">
        <f t="shared" si="19"/>
        <v/>
      </c>
      <c r="AI32" s="31" t="str">
        <f t="shared" si="20"/>
        <v/>
      </c>
      <c r="AJ32" s="31" t="str">
        <f t="shared" si="21"/>
        <v/>
      </c>
      <c r="AK32" s="25" t="str">
        <f t="array" ref="AK32">IFERROR(INDEX(B29:B34,MATCH(AJ32,A29:A34,0))&amp;"","")</f>
        <v/>
      </c>
      <c r="AL32" s="3"/>
    </row>
    <row r="33" ht="15.75" customHeight="1">
      <c r="A33" s="20" t="s">
        <v>99</v>
      </c>
      <c r="B33" s="3"/>
      <c r="C33" s="4" t="str">
        <f>IF(OR(A33="",B33=""),"",COUNTIFS(M29:M43,A33,AE29:AE43,"&gt;=0")+COUNTIFS(O29:O43,A33,AG29:AG43,"&gt;=0"))</f>
        <v/>
      </c>
      <c r="D33" s="4" t="str">
        <f>IF(OR(C33="",C33=0),"",COUNTIF(AJ29:AJ43,A33))</f>
        <v/>
      </c>
      <c r="E33" s="4" t="str">
        <f t="shared" si="15"/>
        <v/>
      </c>
      <c r="F33" s="4" t="str">
        <f>IF(OR(C33="",C33=0),"",SUMIFS(AE29:AE43,M29:M43,A33)+SUMIFS(AG29:AG43,O29:O43,A33))</f>
        <v/>
      </c>
      <c r="G33" s="4" t="str">
        <f>IF(OR(C33="",C33=0),"",SUMIFS(AG29:AG43,M29:M43,A33)+SUMIFS(AE29:AE43,O29:O43,A33))</f>
        <v/>
      </c>
      <c r="H33" s="4" t="str">
        <f>IF(OR(C33="",C33=0),"",SUMIFS(AH29:AH43,M29:M43,A33)+SUMIFS(AI29:AI43,O29:O43,A33))</f>
        <v/>
      </c>
      <c r="I33" s="4" t="str">
        <f>IF(OR(C33="",C33=0),"",SUMIFS(AI29:AI43,M29:M43,A33)+SUMIFS(AH29:AH43,O29:O43,A33))</f>
        <v/>
      </c>
      <c r="J33" s="4">
        <f t="shared" si="16"/>
        <v>0</v>
      </c>
      <c r="K33" s="22"/>
      <c r="L33" s="7"/>
      <c r="M33" s="4" t="s">
        <v>22</v>
      </c>
      <c r="N33" s="4" t="s">
        <v>21</v>
      </c>
      <c r="O33" s="15" t="s">
        <v>177</v>
      </c>
      <c r="P33" s="3" t="str">
        <f t="array" ref="P33">IFERROR(IF(M33&lt;&gt;"",INDEX(B29:B34,MATCH(M33,A29:A34,0))&amp;"",""),"")</f>
        <v/>
      </c>
      <c r="Q33" s="3" t="str">
        <f t="array" ref="Q33">IFERROR(IF(O33&lt;&gt;"",INDEX(B29:B34,MATCH(O33,A29:A34,0))&amp;"",""),"")</f>
        <v/>
      </c>
      <c r="R33" s="4"/>
      <c r="S33" s="20"/>
      <c r="T33" s="4" t="s">
        <v>23</v>
      </c>
      <c r="U33" s="33"/>
      <c r="V33" s="4"/>
      <c r="W33" s="20"/>
      <c r="X33" s="4" t="s">
        <v>23</v>
      </c>
      <c r="Y33" s="33"/>
      <c r="Z33" s="4"/>
      <c r="AA33" s="20"/>
      <c r="AB33" s="4" t="s">
        <v>23</v>
      </c>
      <c r="AC33" s="33"/>
      <c r="AD33" s="4"/>
      <c r="AE33" s="34" t="str">
        <f t="shared" si="17"/>
        <v/>
      </c>
      <c r="AF33" s="5" t="s">
        <v>23</v>
      </c>
      <c r="AG33" s="22" t="str">
        <f t="shared" si="18"/>
        <v/>
      </c>
      <c r="AH33" s="19" t="str">
        <f t="shared" si="19"/>
        <v/>
      </c>
      <c r="AI33" s="19" t="str">
        <f t="shared" si="20"/>
        <v/>
      </c>
      <c r="AJ33" s="19" t="str">
        <f t="shared" si="21"/>
        <v/>
      </c>
      <c r="AK33" s="3" t="str">
        <f t="array" ref="AK33">IFERROR(INDEX(B29:B34,MATCH(AJ33,A29:A34,0))&amp;"","")</f>
        <v/>
      </c>
      <c r="AL33" s="3"/>
    </row>
    <row r="34" ht="15.75" customHeight="1">
      <c r="A34" s="35" t="s">
        <v>177</v>
      </c>
      <c r="B34" s="46"/>
      <c r="C34" s="37" t="str">
        <f>IF(OR(A34="",B34=""),"",COUNTIFS(M29:M43,A34,AE29:AE43,"&gt;=0")+COUNTIFS(O29:O43,A34,AG29:AG43,"&gt;=0"))</f>
        <v/>
      </c>
      <c r="D34" s="37" t="str">
        <f>IF(OR(C34="",C34=0),"",COUNTIF(AJ29:AJ43,A34))</f>
        <v/>
      </c>
      <c r="E34" s="37" t="str">
        <f t="shared" si="15"/>
        <v/>
      </c>
      <c r="F34" s="37" t="str">
        <f>IF(OR(C34="",C34=0),"",SUMIFS(AE29:AE43,M29:M43,A34)+SUMIFS(AG29:AG43,O29:O43,A34))</f>
        <v/>
      </c>
      <c r="G34" s="37" t="str">
        <f>IF(OR(C34="",C34=0),"",SUMIFS(AG29:AG43,M29:M43,A34)+SUMIFS(AE29:AE43,O29:O43,A34))</f>
        <v/>
      </c>
      <c r="H34" s="37" t="str">
        <f>IF(OR(C34="",C34=0),"",SUMIFS(AH29:AH43,M29:M43,A34)+SUMIFS(AI29:AI43,O29:O43,A34))</f>
        <v/>
      </c>
      <c r="I34" s="37" t="str">
        <f>IF(OR(C34="",C34=0),"",SUMIFS(AI29:AI43,M29:M43,A34)+SUMIFS(AH29:AH43,O29:O43,A34))</f>
        <v/>
      </c>
      <c r="J34" s="37">
        <f t="shared" si="16"/>
        <v>0</v>
      </c>
      <c r="K34" s="38"/>
      <c r="L34" s="7"/>
      <c r="M34" s="23" t="s">
        <v>24</v>
      </c>
      <c r="N34" s="23" t="s">
        <v>21</v>
      </c>
      <c r="O34" s="24" t="s">
        <v>27</v>
      </c>
      <c r="P34" s="25" t="str">
        <f t="array" ref="P34">IFERROR(IF(M34&lt;&gt;"",INDEX(B29:B34,MATCH(M34,A29:A34,0))&amp;"",""),"")</f>
        <v/>
      </c>
      <c r="Q34" s="25" t="str">
        <f t="array" ref="Q34">IFERROR(IF(O34&lt;&gt;"",INDEX(B29:B34,MATCH(O34,A29:A34,0))&amp;"",""),"")</f>
        <v/>
      </c>
      <c r="R34" s="23"/>
      <c r="S34" s="26"/>
      <c r="T34" s="23" t="s">
        <v>23</v>
      </c>
      <c r="U34" s="27"/>
      <c r="V34" s="23"/>
      <c r="W34" s="26"/>
      <c r="X34" s="23" t="s">
        <v>23</v>
      </c>
      <c r="Y34" s="27"/>
      <c r="Z34" s="23"/>
      <c r="AA34" s="26"/>
      <c r="AB34" s="23" t="s">
        <v>23</v>
      </c>
      <c r="AC34" s="27"/>
      <c r="AD34" s="23"/>
      <c r="AE34" s="28" t="str">
        <f t="shared" si="17"/>
        <v/>
      </c>
      <c r="AF34" s="29" t="s">
        <v>23</v>
      </c>
      <c r="AG34" s="30" t="str">
        <f t="shared" si="18"/>
        <v/>
      </c>
      <c r="AH34" s="31" t="str">
        <f t="shared" si="19"/>
        <v/>
      </c>
      <c r="AI34" s="31" t="str">
        <f t="shared" si="20"/>
        <v/>
      </c>
      <c r="AJ34" s="31" t="str">
        <f t="shared" si="21"/>
        <v/>
      </c>
      <c r="AK34" s="25" t="str">
        <f t="array" ref="AK34">IFERROR(INDEX(B29:B34,MATCH(AJ34,A29:A34,0))&amp;"","")</f>
        <v/>
      </c>
      <c r="AL34" s="3"/>
    </row>
    <row r="35" ht="15.75" customHeight="1">
      <c r="A35" s="4"/>
      <c r="B35" s="3"/>
      <c r="C35" s="4"/>
      <c r="D35" s="4"/>
      <c r="E35" s="4"/>
      <c r="F35" s="4"/>
      <c r="G35" s="4"/>
      <c r="H35" s="4"/>
      <c r="I35" s="4"/>
      <c r="J35" s="4"/>
      <c r="K35" s="5"/>
      <c r="L35" s="7"/>
      <c r="M35" s="4" t="s">
        <v>18</v>
      </c>
      <c r="N35" s="4" t="s">
        <v>21</v>
      </c>
      <c r="O35" s="15" t="s">
        <v>22</v>
      </c>
      <c r="P35" s="3" t="str">
        <f t="array" ref="P35">IFERROR(IF(M35&lt;&gt;"",INDEX(B29:B34,MATCH(M35,A29:A34,0))&amp;"",""),"")</f>
        <v/>
      </c>
      <c r="Q35" s="3" t="str">
        <f t="array" ref="Q35">IFERROR(IF(O35&lt;&gt;"",INDEX(B29:B34,MATCH(O35,A29:A34,0))&amp;"",""),"")</f>
        <v/>
      </c>
      <c r="R35" s="4"/>
      <c r="S35" s="20"/>
      <c r="T35" s="4" t="s">
        <v>23</v>
      </c>
      <c r="U35" s="33"/>
      <c r="V35" s="4"/>
      <c r="W35" s="20"/>
      <c r="X35" s="4" t="s">
        <v>23</v>
      </c>
      <c r="Y35" s="33"/>
      <c r="Z35" s="4"/>
      <c r="AA35" s="20"/>
      <c r="AB35" s="4" t="s">
        <v>23</v>
      </c>
      <c r="AC35" s="33"/>
      <c r="AD35" s="4"/>
      <c r="AE35" s="34" t="str">
        <f t="shared" si="17"/>
        <v/>
      </c>
      <c r="AF35" s="5" t="s">
        <v>23</v>
      </c>
      <c r="AG35" s="22" t="str">
        <f t="shared" si="18"/>
        <v/>
      </c>
      <c r="AH35" s="19" t="str">
        <f t="shared" si="19"/>
        <v/>
      </c>
      <c r="AI35" s="19" t="str">
        <f t="shared" si="20"/>
        <v/>
      </c>
      <c r="AJ35" s="19" t="str">
        <f t="shared" si="21"/>
        <v/>
      </c>
      <c r="AK35" s="3" t="str">
        <f t="array" ref="AK35">IFERROR(INDEX(B29:B34,MATCH(AJ35,A29:A34,0))&amp;"","")</f>
        <v/>
      </c>
      <c r="AL35" s="3"/>
    </row>
    <row r="36" ht="15.75" customHeight="1">
      <c r="A36" s="4"/>
      <c r="B36" s="3"/>
      <c r="C36" s="4"/>
      <c r="D36" s="4"/>
      <c r="E36" s="4"/>
      <c r="F36" s="4"/>
      <c r="G36" s="4"/>
      <c r="H36" s="4"/>
      <c r="I36" s="4"/>
      <c r="J36" s="4"/>
      <c r="K36" s="5"/>
      <c r="L36" s="7"/>
      <c r="M36" s="23" t="s">
        <v>27</v>
      </c>
      <c r="N36" s="23" t="s">
        <v>21</v>
      </c>
      <c r="O36" s="24" t="s">
        <v>99</v>
      </c>
      <c r="P36" s="25" t="str">
        <f t="array" ref="P36">IFERROR(IF(M36&lt;&gt;"",INDEX(B29:B34,MATCH(M36,A29:A34,0))&amp;"",""),"")</f>
        <v/>
      </c>
      <c r="Q36" s="25" t="str">
        <f t="array" ref="Q36">IFERROR(IF(O36&lt;&gt;"",INDEX(B29:B34,MATCH(O36,A29:A34,0))&amp;"",""),"")</f>
        <v/>
      </c>
      <c r="R36" s="23"/>
      <c r="S36" s="26"/>
      <c r="T36" s="23" t="s">
        <v>23</v>
      </c>
      <c r="U36" s="27"/>
      <c r="V36" s="23"/>
      <c r="W36" s="26"/>
      <c r="X36" s="23" t="s">
        <v>23</v>
      </c>
      <c r="Y36" s="27"/>
      <c r="Z36" s="23"/>
      <c r="AA36" s="26"/>
      <c r="AB36" s="23" t="s">
        <v>23</v>
      </c>
      <c r="AC36" s="27"/>
      <c r="AD36" s="23"/>
      <c r="AE36" s="28" t="str">
        <f t="shared" si="17"/>
        <v/>
      </c>
      <c r="AF36" s="29" t="s">
        <v>23</v>
      </c>
      <c r="AG36" s="30" t="str">
        <f t="shared" si="18"/>
        <v/>
      </c>
      <c r="AH36" s="31" t="str">
        <f t="shared" si="19"/>
        <v/>
      </c>
      <c r="AI36" s="31" t="str">
        <f t="shared" si="20"/>
        <v/>
      </c>
      <c r="AJ36" s="31" t="str">
        <f t="shared" si="21"/>
        <v/>
      </c>
      <c r="AK36" s="25" t="str">
        <f t="array" ref="AK36">IFERROR(INDEX(B29:B34,MATCH(AJ36,A29:A34,0))&amp;"","")</f>
        <v/>
      </c>
      <c r="AL36" s="3"/>
    </row>
    <row r="37" ht="15.75" customHeight="1">
      <c r="A37" s="4"/>
      <c r="B37" s="3"/>
      <c r="C37" s="4"/>
      <c r="D37" s="4"/>
      <c r="E37" s="4"/>
      <c r="F37" s="4"/>
      <c r="G37" s="4"/>
      <c r="H37" s="4"/>
      <c r="I37" s="4"/>
      <c r="J37" s="4"/>
      <c r="K37" s="5"/>
      <c r="L37" s="7"/>
      <c r="M37" s="4" t="s">
        <v>24</v>
      </c>
      <c r="N37" s="4" t="s">
        <v>21</v>
      </c>
      <c r="O37" s="15" t="s">
        <v>177</v>
      </c>
      <c r="P37" s="3" t="str">
        <f t="array" ref="P37">IFERROR(IF(M37&lt;&gt;"",INDEX(B29:B34,MATCH(M37,A29:A34,0))&amp;"",""),"")</f>
        <v/>
      </c>
      <c r="Q37" s="3" t="str">
        <f t="array" ref="Q37">IFERROR(IF(O37&lt;&gt;"",INDEX(B29:B34,MATCH(O37,A29:A34,0))&amp;"",""),"")</f>
        <v/>
      </c>
      <c r="R37" s="4"/>
      <c r="S37" s="20"/>
      <c r="T37" s="4" t="s">
        <v>23</v>
      </c>
      <c r="U37" s="33"/>
      <c r="V37" s="4"/>
      <c r="W37" s="20"/>
      <c r="X37" s="4" t="s">
        <v>23</v>
      </c>
      <c r="Y37" s="33"/>
      <c r="Z37" s="4"/>
      <c r="AA37" s="20"/>
      <c r="AB37" s="4" t="s">
        <v>23</v>
      </c>
      <c r="AC37" s="33"/>
      <c r="AD37" s="4"/>
      <c r="AE37" s="34" t="str">
        <f t="shared" si="17"/>
        <v/>
      </c>
      <c r="AF37" s="5" t="s">
        <v>23</v>
      </c>
      <c r="AG37" s="22" t="str">
        <f t="shared" si="18"/>
        <v/>
      </c>
      <c r="AH37" s="19" t="str">
        <f t="shared" si="19"/>
        <v/>
      </c>
      <c r="AI37" s="19" t="str">
        <f t="shared" si="20"/>
        <v/>
      </c>
      <c r="AJ37" s="19" t="str">
        <f t="shared" si="21"/>
        <v/>
      </c>
      <c r="AK37" s="3" t="str">
        <f t="array" ref="AK37">IFERROR(INDEX(B29:B34,MATCH(AJ37,A29:A34,0))&amp;"","")</f>
        <v/>
      </c>
      <c r="AL37" s="3"/>
    </row>
    <row r="38" ht="15.75" customHeight="1">
      <c r="A38" s="4"/>
      <c r="B38" s="3"/>
      <c r="C38" s="4"/>
      <c r="D38" s="4"/>
      <c r="E38" s="4"/>
      <c r="F38" s="4"/>
      <c r="G38" s="4"/>
      <c r="H38" s="4"/>
      <c r="I38" s="4"/>
      <c r="J38" s="4"/>
      <c r="K38" s="5"/>
      <c r="L38" s="7"/>
      <c r="M38" s="23" t="s">
        <v>18</v>
      </c>
      <c r="N38" s="23" t="s">
        <v>21</v>
      </c>
      <c r="O38" s="24" t="s">
        <v>27</v>
      </c>
      <c r="P38" s="25" t="str">
        <f t="array" ref="P38">IFERROR(IF(M38&lt;&gt;"",INDEX(B29:B34,MATCH(M38,A29:A34,0))&amp;"",""),"")</f>
        <v/>
      </c>
      <c r="Q38" s="25" t="str">
        <f t="array" ref="Q38">IFERROR(IF(O38&lt;&gt;"",INDEX(B29:B34,MATCH(O38,A29:A34,0))&amp;"",""),"")</f>
        <v/>
      </c>
      <c r="R38" s="23"/>
      <c r="S38" s="26"/>
      <c r="T38" s="23" t="s">
        <v>23</v>
      </c>
      <c r="U38" s="27"/>
      <c r="V38" s="23"/>
      <c r="W38" s="26"/>
      <c r="X38" s="23" t="s">
        <v>23</v>
      </c>
      <c r="Y38" s="27"/>
      <c r="Z38" s="23"/>
      <c r="AA38" s="26"/>
      <c r="AB38" s="23" t="s">
        <v>23</v>
      </c>
      <c r="AC38" s="27"/>
      <c r="AD38" s="23"/>
      <c r="AE38" s="28" t="str">
        <f t="shared" si="17"/>
        <v/>
      </c>
      <c r="AF38" s="29" t="s">
        <v>23</v>
      </c>
      <c r="AG38" s="30" t="str">
        <f t="shared" si="18"/>
        <v/>
      </c>
      <c r="AH38" s="31" t="str">
        <f t="shared" si="19"/>
        <v/>
      </c>
      <c r="AI38" s="31" t="str">
        <f t="shared" si="20"/>
        <v/>
      </c>
      <c r="AJ38" s="31" t="str">
        <f t="shared" si="21"/>
        <v/>
      </c>
      <c r="AK38" s="25" t="str">
        <f t="array" ref="AK38">IFERROR(INDEX(B29:B34,MATCH(AJ38,A29:A34,0))&amp;"","")</f>
        <v/>
      </c>
      <c r="AL38" s="3"/>
    </row>
    <row r="39" ht="15.75" customHeight="1">
      <c r="A39" s="4"/>
      <c r="B39" s="3"/>
      <c r="C39" s="4"/>
      <c r="D39" s="4"/>
      <c r="E39" s="4"/>
      <c r="F39" s="4"/>
      <c r="G39" s="4"/>
      <c r="H39" s="4"/>
      <c r="I39" s="4"/>
      <c r="J39" s="4"/>
      <c r="K39" s="5"/>
      <c r="L39" s="7"/>
      <c r="M39" s="4" t="s">
        <v>24</v>
      </c>
      <c r="N39" s="4" t="s">
        <v>21</v>
      </c>
      <c r="O39" s="15" t="s">
        <v>22</v>
      </c>
      <c r="P39" s="3" t="str">
        <f t="array" ref="P39">IFERROR(IF(M39&lt;&gt;"",INDEX(B29:B34,MATCH(M39,A29:A34,0))&amp;"",""),"")</f>
        <v/>
      </c>
      <c r="Q39" s="3" t="str">
        <f t="array" ref="Q39">IFERROR(IF(O39&lt;&gt;"",INDEX(B29:B34,MATCH(O39,A29:A34,0))&amp;"",""),"")</f>
        <v/>
      </c>
      <c r="R39" s="4"/>
      <c r="S39" s="20"/>
      <c r="T39" s="4" t="s">
        <v>23</v>
      </c>
      <c r="U39" s="33"/>
      <c r="V39" s="4"/>
      <c r="W39" s="20"/>
      <c r="X39" s="4" t="s">
        <v>23</v>
      </c>
      <c r="Y39" s="33"/>
      <c r="Z39" s="4"/>
      <c r="AA39" s="20"/>
      <c r="AB39" s="4" t="s">
        <v>23</v>
      </c>
      <c r="AC39" s="33"/>
      <c r="AD39" s="4"/>
      <c r="AE39" s="34" t="str">
        <f t="shared" si="17"/>
        <v/>
      </c>
      <c r="AF39" s="5" t="s">
        <v>23</v>
      </c>
      <c r="AG39" s="22" t="str">
        <f t="shared" si="18"/>
        <v/>
      </c>
      <c r="AH39" s="19" t="str">
        <f t="shared" si="19"/>
        <v/>
      </c>
      <c r="AI39" s="19" t="str">
        <f t="shared" si="20"/>
        <v/>
      </c>
      <c r="AJ39" s="19" t="str">
        <f t="shared" si="21"/>
        <v/>
      </c>
      <c r="AK39" s="3" t="str">
        <f t="array" ref="AK39">IFERROR(INDEX(B29:B34,MATCH(AJ39,A29:A34,0))&amp;"","")</f>
        <v/>
      </c>
      <c r="AL39" s="3"/>
    </row>
    <row r="40" ht="15.75" customHeight="1">
      <c r="A40" s="4"/>
      <c r="B40" s="3"/>
      <c r="C40" s="4"/>
      <c r="D40" s="4"/>
      <c r="E40" s="4"/>
      <c r="F40" s="4"/>
      <c r="G40" s="4"/>
      <c r="H40" s="4"/>
      <c r="I40" s="4"/>
      <c r="J40" s="4"/>
      <c r="K40" s="5"/>
      <c r="L40" s="7"/>
      <c r="M40" s="23" t="s">
        <v>99</v>
      </c>
      <c r="N40" s="23" t="s">
        <v>21</v>
      </c>
      <c r="O40" s="24" t="s">
        <v>177</v>
      </c>
      <c r="P40" s="25" t="str">
        <f t="array" ref="P40">IFERROR(IF(M40&lt;&gt;"",INDEX(B29:B34,MATCH(M40,A29:A34,0))&amp;"",""),"")</f>
        <v/>
      </c>
      <c r="Q40" s="25" t="str">
        <f t="array" ref="Q40">IFERROR(IF(O40&lt;&gt;"",INDEX(B29:B34,MATCH(O40,A29:A34,0))&amp;"",""),"")</f>
        <v/>
      </c>
      <c r="R40" s="23"/>
      <c r="S40" s="26"/>
      <c r="T40" s="23" t="s">
        <v>23</v>
      </c>
      <c r="U40" s="27"/>
      <c r="V40" s="23"/>
      <c r="W40" s="26"/>
      <c r="X40" s="23" t="s">
        <v>23</v>
      </c>
      <c r="Y40" s="27"/>
      <c r="Z40" s="23"/>
      <c r="AA40" s="26"/>
      <c r="AB40" s="23" t="s">
        <v>23</v>
      </c>
      <c r="AC40" s="27"/>
      <c r="AD40" s="23"/>
      <c r="AE40" s="28" t="str">
        <f t="shared" si="17"/>
        <v/>
      </c>
      <c r="AF40" s="29" t="s">
        <v>23</v>
      </c>
      <c r="AG40" s="30" t="str">
        <f t="shared" si="18"/>
        <v/>
      </c>
      <c r="AH40" s="31" t="str">
        <f t="shared" si="19"/>
        <v/>
      </c>
      <c r="AI40" s="31" t="str">
        <f t="shared" si="20"/>
        <v/>
      </c>
      <c r="AJ40" s="31" t="str">
        <f t="shared" si="21"/>
        <v/>
      </c>
      <c r="AK40" s="25" t="str">
        <f t="array" ref="AK40">IFERROR(INDEX(B29:B34,MATCH(AJ40,A29:A34,0))&amp;"","")</f>
        <v/>
      </c>
      <c r="AL40" s="3"/>
    </row>
    <row r="41" ht="15.75" customHeight="1">
      <c r="A41" s="4"/>
      <c r="B41" s="3"/>
      <c r="C41" s="4"/>
      <c r="D41" s="4"/>
      <c r="E41" s="4"/>
      <c r="F41" s="4"/>
      <c r="G41" s="4"/>
      <c r="H41" s="4"/>
      <c r="I41" s="4"/>
      <c r="J41" s="4"/>
      <c r="K41" s="5"/>
      <c r="L41" s="7"/>
      <c r="M41" s="4" t="s">
        <v>18</v>
      </c>
      <c r="N41" s="4" t="s">
        <v>21</v>
      </c>
      <c r="O41" s="15" t="s">
        <v>24</v>
      </c>
      <c r="P41" s="3" t="str">
        <f t="array" ref="P41">IFERROR(IF(M41&lt;&gt;"",INDEX(B29:B34,MATCH(M41,A29:A34,0))&amp;"",""),"")</f>
        <v/>
      </c>
      <c r="Q41" s="3" t="str">
        <f t="array" ref="Q41">IFERROR(IF(O41&lt;&gt;"",INDEX(B29:B34,MATCH(O41,A29:A34,0))&amp;"",""),"")</f>
        <v/>
      </c>
      <c r="R41" s="4"/>
      <c r="S41" s="20"/>
      <c r="T41" s="4" t="s">
        <v>23</v>
      </c>
      <c r="U41" s="33"/>
      <c r="V41" s="4"/>
      <c r="W41" s="20"/>
      <c r="X41" s="4" t="s">
        <v>23</v>
      </c>
      <c r="Y41" s="33"/>
      <c r="Z41" s="4"/>
      <c r="AA41" s="20"/>
      <c r="AB41" s="4" t="s">
        <v>23</v>
      </c>
      <c r="AC41" s="33"/>
      <c r="AD41" s="4"/>
      <c r="AE41" s="34" t="str">
        <f t="shared" si="17"/>
        <v/>
      </c>
      <c r="AF41" s="5" t="s">
        <v>23</v>
      </c>
      <c r="AG41" s="22" t="str">
        <f t="shared" si="18"/>
        <v/>
      </c>
      <c r="AH41" s="19" t="str">
        <f t="shared" si="19"/>
        <v/>
      </c>
      <c r="AI41" s="19" t="str">
        <f t="shared" si="20"/>
        <v/>
      </c>
      <c r="AJ41" s="19" t="str">
        <f t="shared" si="21"/>
        <v/>
      </c>
      <c r="AK41" s="3" t="str">
        <f t="array" ref="AK41">IFERROR(INDEX(B29:B34,MATCH(AJ41,A29:A34,0))&amp;"","")</f>
        <v/>
      </c>
      <c r="AL41" s="3"/>
    </row>
    <row r="42" ht="15.75" customHeight="1">
      <c r="A42" s="4"/>
      <c r="B42" s="3"/>
      <c r="C42" s="4"/>
      <c r="D42" s="4"/>
      <c r="E42" s="4"/>
      <c r="F42" s="4"/>
      <c r="G42" s="4"/>
      <c r="H42" s="4"/>
      <c r="I42" s="4"/>
      <c r="J42" s="4"/>
      <c r="K42" s="5"/>
      <c r="L42" s="7"/>
      <c r="M42" s="23" t="s">
        <v>27</v>
      </c>
      <c r="N42" s="23" t="s">
        <v>21</v>
      </c>
      <c r="O42" s="24" t="s">
        <v>177</v>
      </c>
      <c r="P42" s="25" t="str">
        <f t="array" ref="P42">IFERROR(IF(M42&lt;&gt;"",INDEX(B29:B34,MATCH(M42,A29:A34,0))&amp;"",""),"")</f>
        <v/>
      </c>
      <c r="Q42" s="25" t="str">
        <f t="array" ref="Q42">IFERROR(IF(O42&lt;&gt;"",INDEX(B29:B34,MATCH(O42,A29:A34,0))&amp;"",""),"")</f>
        <v/>
      </c>
      <c r="R42" s="23"/>
      <c r="S42" s="26"/>
      <c r="T42" s="23" t="s">
        <v>23</v>
      </c>
      <c r="U42" s="27"/>
      <c r="V42" s="23"/>
      <c r="W42" s="26"/>
      <c r="X42" s="23" t="s">
        <v>23</v>
      </c>
      <c r="Y42" s="27"/>
      <c r="Z42" s="23"/>
      <c r="AA42" s="26"/>
      <c r="AB42" s="23" t="s">
        <v>23</v>
      </c>
      <c r="AC42" s="27"/>
      <c r="AD42" s="23"/>
      <c r="AE42" s="28" t="str">
        <f t="shared" si="17"/>
        <v/>
      </c>
      <c r="AF42" s="29" t="s">
        <v>23</v>
      </c>
      <c r="AG42" s="30" t="str">
        <f t="shared" si="18"/>
        <v/>
      </c>
      <c r="AH42" s="31" t="str">
        <f t="shared" si="19"/>
        <v/>
      </c>
      <c r="AI42" s="31" t="str">
        <f t="shared" si="20"/>
        <v/>
      </c>
      <c r="AJ42" s="31" t="str">
        <f t="shared" si="21"/>
        <v/>
      </c>
      <c r="AK42" s="25" t="str">
        <f t="array" ref="AK42">IFERROR(INDEX(B29:B34,MATCH(AJ42,A29:A34,0))&amp;"","")</f>
        <v/>
      </c>
      <c r="AL42" s="3"/>
    </row>
    <row r="43" ht="15.75" customHeight="1">
      <c r="A43" s="4"/>
      <c r="B43" s="3"/>
      <c r="C43" s="4"/>
      <c r="D43" s="4"/>
      <c r="E43" s="4"/>
      <c r="F43" s="4"/>
      <c r="G43" s="4"/>
      <c r="H43" s="4"/>
      <c r="I43" s="4"/>
      <c r="J43" s="4"/>
      <c r="K43" s="5"/>
      <c r="L43" s="7"/>
      <c r="M43" s="4" t="s">
        <v>22</v>
      </c>
      <c r="N43" s="4" t="s">
        <v>21</v>
      </c>
      <c r="O43" s="15" t="s">
        <v>99</v>
      </c>
      <c r="P43" s="3" t="str">
        <f t="array" ref="P43">IFERROR(IF(M43&lt;&gt;"",INDEX(B29:B34,MATCH(M43,A29:A34,0))&amp;"",""),"")</f>
        <v/>
      </c>
      <c r="Q43" s="3" t="str">
        <f t="array" ref="Q43">IFERROR(IF(O43&lt;&gt;"",INDEX(B29:B34,MATCH(O43,A29:A34,0))&amp;"",""),"")</f>
        <v/>
      </c>
      <c r="R43" s="4"/>
      <c r="S43" s="35"/>
      <c r="T43" s="37" t="s">
        <v>23</v>
      </c>
      <c r="U43" s="129"/>
      <c r="V43" s="4"/>
      <c r="W43" s="35"/>
      <c r="X43" s="37" t="s">
        <v>23</v>
      </c>
      <c r="Y43" s="129"/>
      <c r="Z43" s="4"/>
      <c r="AA43" s="35"/>
      <c r="AB43" s="37" t="s">
        <v>23</v>
      </c>
      <c r="AC43" s="129"/>
      <c r="AD43" s="4"/>
      <c r="AE43" s="130" t="str">
        <f t="shared" si="17"/>
        <v/>
      </c>
      <c r="AF43" s="131" t="s">
        <v>23</v>
      </c>
      <c r="AG43" s="38" t="str">
        <f t="shared" si="18"/>
        <v/>
      </c>
      <c r="AH43" s="19" t="str">
        <f t="shared" si="19"/>
        <v/>
      </c>
      <c r="AI43" s="19" t="str">
        <f t="shared" si="20"/>
        <v/>
      </c>
      <c r="AJ43" s="19" t="str">
        <f t="shared" si="21"/>
        <v/>
      </c>
      <c r="AK43" s="3" t="str">
        <f t="array" ref="AK43">IFERROR(INDEX(B29:B34,MATCH(AJ43,A29:A34,0))&amp;"","")</f>
        <v/>
      </c>
      <c r="AL43" s="3"/>
    </row>
    <row r="44" ht="15.75" customHeight="1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4"/>
      <c r="N44" s="4"/>
      <c r="O44" s="4"/>
      <c r="P44" s="3"/>
      <c r="Q44" s="3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5"/>
      <c r="AF44" s="5"/>
      <c r="AG44" s="5"/>
      <c r="AH44" s="19"/>
      <c r="AI44" s="19"/>
      <c r="AJ44" s="19"/>
      <c r="AK44" s="3"/>
      <c r="AL44" s="3"/>
    </row>
    <row r="45" ht="15.75" customHeight="1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4"/>
      <c r="N45" s="4"/>
      <c r="O45" s="4"/>
      <c r="P45" s="3"/>
      <c r="Q45" s="3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5"/>
      <c r="AF45" s="5"/>
      <c r="AG45" s="5"/>
      <c r="AH45" s="19"/>
      <c r="AI45" s="19"/>
      <c r="AJ45" s="19"/>
      <c r="AK45" s="3"/>
      <c r="AL45" s="3"/>
    </row>
    <row r="46" ht="15.75" customHeight="1">
      <c r="A46" s="4"/>
      <c r="B46" s="5" t="s">
        <v>3</v>
      </c>
      <c r="C46" s="5" t="s">
        <v>4</v>
      </c>
      <c r="D46" s="5" t="s">
        <v>5</v>
      </c>
      <c r="E46" s="5" t="s">
        <v>6</v>
      </c>
      <c r="F46" s="5" t="s">
        <v>7</v>
      </c>
      <c r="H46" s="5" t="s">
        <v>8</v>
      </c>
      <c r="J46" s="5" t="s">
        <v>9</v>
      </c>
      <c r="K46" s="6" t="s">
        <v>10</v>
      </c>
      <c r="L46" s="7"/>
      <c r="M46" s="8"/>
      <c r="N46" s="4"/>
      <c r="O46" s="4"/>
      <c r="P46" s="7"/>
      <c r="Q46" s="3"/>
      <c r="R46" s="5" t="s">
        <v>11</v>
      </c>
      <c r="S46" s="5"/>
      <c r="T46" s="5" t="s">
        <v>12</v>
      </c>
      <c r="U46" s="5"/>
      <c r="V46" s="5"/>
      <c r="W46" s="5"/>
      <c r="X46" s="5" t="s">
        <v>13</v>
      </c>
      <c r="Y46" s="5"/>
      <c r="Z46" s="5"/>
      <c r="AA46" s="5"/>
      <c r="AB46" s="5" t="s">
        <v>14</v>
      </c>
      <c r="AC46" s="5"/>
      <c r="AD46" s="5"/>
      <c r="AE46" s="9"/>
      <c r="AF46" s="9" t="s">
        <v>15</v>
      </c>
      <c r="AG46" s="5"/>
      <c r="AH46" s="9" t="s">
        <v>16</v>
      </c>
      <c r="AJ46" s="88"/>
      <c r="AK46" s="9" t="s">
        <v>17</v>
      </c>
      <c r="AL46" s="3"/>
    </row>
    <row r="47" ht="15.75" customHeight="1">
      <c r="A47" s="11" t="s">
        <v>18</v>
      </c>
      <c r="B47" s="128"/>
      <c r="C47" s="13" t="str">
        <f>IF(OR(A47="",B47=""),"",COUNTIFS(M47:M67,A47,AE47:AE67,"&gt;=0")+COUNTIFS(O47:O67,A47,AG47:AG67,"&gt;=0"))</f>
        <v/>
      </c>
      <c r="D47" s="13" t="str">
        <f>IF(OR(C47="",C47=0),"",COUNTIF(AJ47:AJ67,A47))</f>
        <v/>
      </c>
      <c r="E47" s="13" t="str">
        <f t="shared" ref="E47:E67" si="22">IF(OR(C47="",C47=0),"",C47-D47)</f>
        <v/>
      </c>
      <c r="F47" s="13" t="str">
        <f>IF(OR(C47="",C47=0),"",SUMIFS(AE47:AE67,M47:M67,A47)+SUMIFS(AG47:AG67,O47:O67,A47))</f>
        <v/>
      </c>
      <c r="G47" s="13" t="str">
        <f>IF(OR(C47="",C47=0),"",SUMIFS(AG47:AG67,M47:M67,A47)+SUMIFS(AE47:AE67,O47:O67,A47))</f>
        <v/>
      </c>
      <c r="H47" s="13" t="str">
        <f>IF(OR(C47="",C47=0),"",SUMIFS(AH47:AH67,M47:M67,A47)+SUMIFS(AI47:AI67,O47:O67,A47))</f>
        <v/>
      </c>
      <c r="I47" s="13" t="str">
        <f>IF(OR(C47="",C47=0),"",SUMIFS(AI47:AI67,M47:M67,A47)+SUMIFS(AH47:AH67,O47:O67,A47))</f>
        <v/>
      </c>
      <c r="J47" s="13">
        <f t="shared" ref="J47:J67" si="23">IFERROR(H47-I47,"")</f>
        <v>0</v>
      </c>
      <c r="K47" s="14"/>
      <c r="L47" s="7"/>
      <c r="M47" s="4" t="s">
        <v>24</v>
      </c>
      <c r="N47" s="4" t="s">
        <v>21</v>
      </c>
      <c r="O47" s="15" t="s">
        <v>178</v>
      </c>
      <c r="P47" s="3" t="str">
        <f t="array" ref="P47">IFERROR(IF(M47&lt;&gt;"",INDEX(B47:B53,MATCH(M47,A47:A53,0))&amp;"",""),"")</f>
        <v/>
      </c>
      <c r="Q47" s="3" t="str">
        <f t="array" ref="Q47">IFERROR(IF(O47&lt;&gt;"",INDEX(B47:B53,MATCH(O47,A47:A53,0))&amp;"",""),"")</f>
        <v/>
      </c>
      <c r="R47" s="4"/>
      <c r="S47" s="11"/>
      <c r="T47" s="13" t="s">
        <v>23</v>
      </c>
      <c r="U47" s="16"/>
      <c r="V47" s="4"/>
      <c r="W47" s="11"/>
      <c r="X47" s="13" t="s">
        <v>23</v>
      </c>
      <c r="Y47" s="16"/>
      <c r="Z47" s="4"/>
      <c r="AA47" s="11"/>
      <c r="AB47" s="13" t="s">
        <v>23</v>
      </c>
      <c r="AC47" s="16"/>
      <c r="AD47" s="4"/>
      <c r="AE47" s="17" t="str">
        <f t="shared" ref="AE47:AE67" si="24">IF(AND(S47&lt;&gt;"",U47&lt;&gt;""),IF(S47&gt;U47,1,0)+IF(W47&gt;Y47,1,0)+IF(AA47&gt;AC47,1,0),"")</f>
        <v/>
      </c>
      <c r="AF47" s="18" t="s">
        <v>23</v>
      </c>
      <c r="AG47" s="14" t="str">
        <f t="shared" ref="AG47:AG67" si="25">IF(AND(S47&lt;&gt;"",U47&lt;&gt;""),IF(U47&gt;S47,1,0)+IF(Y47&gt;W47,1,0)+IF(AC47&gt;AA47,1,0),"")</f>
        <v/>
      </c>
      <c r="AH47" s="19" t="str">
        <f t="shared" ref="AH47:AH67" si="26">IF(AND(S47&gt;=0,S47&lt;&gt;""),S47+W47+AA47,"")</f>
        <v/>
      </c>
      <c r="AI47" s="19" t="str">
        <f t="shared" ref="AI47:AI67" si="27">IF(AND(U47&gt;=0,U47&lt;&gt;""),U47+Y47+AC47,"")</f>
        <v/>
      </c>
      <c r="AJ47" s="19" t="str">
        <f t="shared" ref="AJ47:AJ67" si="28">IF(AND(S47&lt;&gt;"",U47&lt;&gt;""),IF(AE47&gt;AG47,M47,O47),"")</f>
        <v/>
      </c>
      <c r="AK47" s="3" t="str">
        <f t="array" ref="AK47">IFERROR(INDEX(B47:B53,MATCH(AJ47,A47:A53,0))&amp;"","")</f>
        <v/>
      </c>
      <c r="AL47" s="3"/>
    </row>
    <row r="48" ht="15.75" customHeight="1">
      <c r="A48" s="20" t="s">
        <v>24</v>
      </c>
      <c r="B48" s="3"/>
      <c r="C48" s="4" t="str">
        <f>IF(OR(A48="",B48=""),"",COUNTIFS(M47:M67,A48,AE47:AE67,"&gt;=0")+COUNTIFS(O47:O67,A48,AG47:AG67,"&gt;=0"))</f>
        <v/>
      </c>
      <c r="D48" s="4" t="str">
        <f>IF(OR(C48="",C48=0),"",COUNTIF(AJ47:AJ67,A48))</f>
        <v/>
      </c>
      <c r="E48" s="4" t="str">
        <f t="shared" si="22"/>
        <v/>
      </c>
      <c r="F48" s="4" t="str">
        <f>IF(OR(C48="",C48=0),"",SUMIFS(AE47:AE67,M47:M67,A48)+SUMIFS(AG47:AG67,O47:O67,A48))</f>
        <v/>
      </c>
      <c r="G48" s="4" t="str">
        <f>IF(OR(C48="",C48=0),"",SUMIFS(AG47:AG67,M47:M67,A48)+SUMIFS(AE47:AE67,O47:O67,A48))</f>
        <v/>
      </c>
      <c r="H48" s="4" t="str">
        <f>IF(OR(C48="",C48=0),"",SUMIFS(AH47:AH67,M47:M67,A48)+SUMIFS(AI47:AI67,O47:O67,A48))</f>
        <v/>
      </c>
      <c r="I48" s="4" t="str">
        <f>IF(OR(C48="",C48=0),"",SUMIFS(AI47:AI67,M47:M67,A48)+SUMIFS(AH47:AH67,O47:O67,A48))</f>
        <v/>
      </c>
      <c r="J48" s="4">
        <f t="shared" si="23"/>
        <v>0</v>
      </c>
      <c r="K48" s="22"/>
      <c r="L48" s="7"/>
      <c r="M48" s="23" t="s">
        <v>27</v>
      </c>
      <c r="N48" s="23" t="s">
        <v>21</v>
      </c>
      <c r="O48" s="24" t="s">
        <v>177</v>
      </c>
      <c r="P48" s="25" t="str">
        <f t="array" ref="P48">IFERROR(IF(M48&lt;&gt;"",INDEX(B47:B53,MATCH(M48,A47:A53,0))&amp;"",""),"")</f>
        <v/>
      </c>
      <c r="Q48" s="25" t="str">
        <f t="array" ref="Q48">IFERROR(IF(O48&lt;&gt;"",INDEX(B47:B53,MATCH(O48,A47:A53,0))&amp;"",""),"")</f>
        <v/>
      </c>
      <c r="R48" s="23"/>
      <c r="S48" s="26"/>
      <c r="T48" s="23" t="s">
        <v>23</v>
      </c>
      <c r="U48" s="27"/>
      <c r="V48" s="23"/>
      <c r="W48" s="26"/>
      <c r="X48" s="23" t="s">
        <v>23</v>
      </c>
      <c r="Y48" s="27"/>
      <c r="Z48" s="23"/>
      <c r="AA48" s="26"/>
      <c r="AB48" s="23" t="s">
        <v>23</v>
      </c>
      <c r="AC48" s="27"/>
      <c r="AD48" s="23"/>
      <c r="AE48" s="28" t="str">
        <f t="shared" si="24"/>
        <v/>
      </c>
      <c r="AF48" s="29" t="s">
        <v>23</v>
      </c>
      <c r="AG48" s="30" t="str">
        <f t="shared" si="25"/>
        <v/>
      </c>
      <c r="AH48" s="31" t="str">
        <f t="shared" si="26"/>
        <v/>
      </c>
      <c r="AI48" s="31" t="str">
        <f t="shared" si="27"/>
        <v/>
      </c>
      <c r="AJ48" s="31" t="str">
        <f t="shared" si="28"/>
        <v/>
      </c>
      <c r="AK48" s="25" t="str">
        <f t="array" ref="AK48">IFERROR(INDEX(B47:B53,MATCH(AJ48,A47:A53,0))&amp;"","")</f>
        <v/>
      </c>
      <c r="AL48" s="3"/>
    </row>
    <row r="49" ht="15.75" customHeight="1">
      <c r="A49" s="20" t="s">
        <v>27</v>
      </c>
      <c r="B49" s="3"/>
      <c r="C49" s="4" t="str">
        <f>IF(OR(A49="",B49=""),"",COUNTIFS(M47:M67,A49,AE47:AE67,"&gt;=0")+COUNTIFS(O47:O67,A49,AG47:AG67,"&gt;=0"))</f>
        <v/>
      </c>
      <c r="D49" s="4" t="str">
        <f>IF(OR(C49="",C49=0),"",COUNTIF(AJ47:AJ67,A49))</f>
        <v/>
      </c>
      <c r="E49" s="4" t="str">
        <f t="shared" si="22"/>
        <v/>
      </c>
      <c r="F49" s="4" t="str">
        <f>IF(OR(C49="",C49=0),"",SUMIFS(AE47:AE67,M47:M67,A49)+SUMIFS(AG47:AG67,O47:O67,A49))</f>
        <v/>
      </c>
      <c r="G49" s="4" t="str">
        <f>IF(OR(C49="",C49=0),"",SUMIFS(AG47:AG67,M47:M67,A49)+SUMIFS(AE47:AE67,O47:O67,A49))</f>
        <v/>
      </c>
      <c r="H49" s="4" t="str">
        <f>IF(OR(C49="",C49=0),"",SUMIFS(AH47:AH67,M47:M67,A49)+SUMIFS(AI47:AI67,O47:O67,A49))</f>
        <v/>
      </c>
      <c r="I49" s="4" t="str">
        <f>IF(OR(C49="",C49=0),"",SUMIFS(AI47:AI67,M47:M67,A49)+SUMIFS(AH47:AH67,O47:O67,A49))</f>
        <v/>
      </c>
      <c r="J49" s="4">
        <f t="shared" si="23"/>
        <v>0</v>
      </c>
      <c r="K49" s="22"/>
      <c r="L49" s="7"/>
      <c r="M49" s="4" t="s">
        <v>22</v>
      </c>
      <c r="N49" s="4" t="s">
        <v>21</v>
      </c>
      <c r="O49" s="15" t="s">
        <v>99</v>
      </c>
      <c r="P49" s="3" t="str">
        <f t="array" ref="P49">IFERROR(IF(M49&lt;&gt;"",INDEX(B47:B53,MATCH(M49,A47:A53,0))&amp;"",""),"")</f>
        <v/>
      </c>
      <c r="Q49" s="3" t="str">
        <f t="array" ref="Q49">IFERROR(IF(O49&lt;&gt;"",INDEX(B47:B53,MATCH(O49,A47:A53,0))&amp;"",""),"")</f>
        <v/>
      </c>
      <c r="R49" s="4"/>
      <c r="S49" s="20"/>
      <c r="T49" s="4" t="s">
        <v>23</v>
      </c>
      <c r="U49" s="33"/>
      <c r="V49" s="4"/>
      <c r="W49" s="20"/>
      <c r="X49" s="4" t="s">
        <v>23</v>
      </c>
      <c r="Y49" s="33"/>
      <c r="Z49" s="4"/>
      <c r="AA49" s="20"/>
      <c r="AB49" s="4" t="s">
        <v>23</v>
      </c>
      <c r="AC49" s="33"/>
      <c r="AD49" s="4"/>
      <c r="AE49" s="34" t="str">
        <f t="shared" si="24"/>
        <v/>
      </c>
      <c r="AF49" s="5" t="s">
        <v>23</v>
      </c>
      <c r="AG49" s="22" t="str">
        <f t="shared" si="25"/>
        <v/>
      </c>
      <c r="AH49" s="19" t="str">
        <f t="shared" si="26"/>
        <v/>
      </c>
      <c r="AI49" s="19" t="str">
        <f t="shared" si="27"/>
        <v/>
      </c>
      <c r="AJ49" s="19" t="str">
        <f t="shared" si="28"/>
        <v/>
      </c>
      <c r="AK49" s="3" t="str">
        <f t="array" ref="AK49">IFERROR(INDEX(B47:B53,MATCH(AJ49,A47:A53,0))&amp;"","")</f>
        <v/>
      </c>
      <c r="AL49" s="3"/>
    </row>
    <row r="50" ht="15.75" customHeight="1">
      <c r="A50" s="20" t="s">
        <v>22</v>
      </c>
      <c r="B50" s="3"/>
      <c r="C50" s="4" t="str">
        <f>IF(OR(A50="",B50=""),"",COUNTIFS(M47:M67,A50,AE47:AE67,"&gt;=0")+COUNTIFS(O47:O67,A50,AG47:AG67,"&gt;=0"))</f>
        <v/>
      </c>
      <c r="D50" s="4" t="str">
        <f>IF(OR(C50="",C50=0),"",COUNTIF(AJ47:AJ67,A50))</f>
        <v/>
      </c>
      <c r="E50" s="4" t="str">
        <f t="shared" si="22"/>
        <v/>
      </c>
      <c r="F50" s="4" t="str">
        <f>IF(OR(C50="",C50=0),"",SUMIFS(AE47:AE67,M47:M67,A50)+SUMIFS(AG47:AG67,O47:O67,A50))</f>
        <v/>
      </c>
      <c r="G50" s="4" t="str">
        <f>IF(OR(C50="",C50=0),"",SUMIFS(AG47:AG67,M47:M67,A50)+SUMIFS(AE47:AE67,O47:O67,A50))</f>
        <v/>
      </c>
      <c r="H50" s="4" t="str">
        <f>IF(OR(C50="",C50=0),"",SUMIFS(AH47:AH67,M47:M67,A50)+SUMIFS(AI47:AI67,O47:O67,A50))</f>
        <v/>
      </c>
      <c r="I50" s="4" t="str">
        <f>IF(OR(C50="",C50=0),"",SUMIFS(AI47:AI67,M47:M67,A50)+SUMIFS(AH47:AH67,O47:O67,A50))</f>
        <v/>
      </c>
      <c r="J50" s="4">
        <f t="shared" si="23"/>
        <v>0</v>
      </c>
      <c r="K50" s="22"/>
      <c r="L50" s="7"/>
      <c r="M50" s="23" t="s">
        <v>18</v>
      </c>
      <c r="N50" s="23" t="s">
        <v>21</v>
      </c>
      <c r="O50" s="24" t="s">
        <v>178</v>
      </c>
      <c r="P50" s="25" t="str">
        <f t="array" ref="P50">IFERROR(IF(M50&lt;&gt;"",INDEX(B47:B53,MATCH(M50,A47:A53,0))&amp;"",""),"")</f>
        <v/>
      </c>
      <c r="Q50" s="25" t="str">
        <f t="array" ref="Q50">IFERROR(IF(O50&lt;&gt;"",INDEX(B47:B53,MATCH(O50,A47:A53,0))&amp;"",""),"")</f>
        <v/>
      </c>
      <c r="R50" s="23"/>
      <c r="S50" s="26"/>
      <c r="T50" s="23" t="s">
        <v>23</v>
      </c>
      <c r="U50" s="27"/>
      <c r="V50" s="23"/>
      <c r="W50" s="26"/>
      <c r="X50" s="23" t="s">
        <v>23</v>
      </c>
      <c r="Y50" s="27"/>
      <c r="Z50" s="23"/>
      <c r="AA50" s="26"/>
      <c r="AB50" s="23" t="s">
        <v>23</v>
      </c>
      <c r="AC50" s="27"/>
      <c r="AD50" s="23"/>
      <c r="AE50" s="28" t="str">
        <f t="shared" si="24"/>
        <v/>
      </c>
      <c r="AF50" s="29" t="s">
        <v>23</v>
      </c>
      <c r="AG50" s="30" t="str">
        <f t="shared" si="25"/>
        <v/>
      </c>
      <c r="AH50" s="31" t="str">
        <f t="shared" si="26"/>
        <v/>
      </c>
      <c r="AI50" s="31" t="str">
        <f t="shared" si="27"/>
        <v/>
      </c>
      <c r="AJ50" s="31" t="str">
        <f t="shared" si="28"/>
        <v/>
      </c>
      <c r="AK50" s="25" t="str">
        <f t="array" ref="AK50">IFERROR(INDEX(B47:B53,MATCH(AJ50,A47:A53,0))&amp;"","")</f>
        <v/>
      </c>
      <c r="AL50" s="3"/>
    </row>
    <row r="51" ht="15.75" customHeight="1">
      <c r="A51" s="20" t="s">
        <v>99</v>
      </c>
      <c r="B51" s="3"/>
      <c r="C51" s="4" t="str">
        <f>IF(OR(A51="",B51=""),"",COUNTIFS(M47:M67,A51,AE47:AE67,"&gt;=0")+COUNTIFS(O47:O67,A51,AG47:AG67,"&gt;=0"))</f>
        <v/>
      </c>
      <c r="D51" s="4" t="str">
        <f>IF(OR(C51="",C51=0),"",COUNTIF(AJ47:AJ67,A51))</f>
        <v/>
      </c>
      <c r="E51" s="4" t="str">
        <f t="shared" si="22"/>
        <v/>
      </c>
      <c r="F51" s="4" t="str">
        <f>IF(OR(C51="",C51=0),"",SUMIFS(AE47:AE67,M47:M67,A51)+SUMIFS(AG47:AG67,O47:O67,A51))</f>
        <v/>
      </c>
      <c r="G51" s="4" t="str">
        <f>IF(OR(C51="",C51=0),"",SUMIFS(AG47:AG67,M47:M67,A51)+SUMIFS(AE47:AE67,O47:O67,A51))</f>
        <v/>
      </c>
      <c r="H51" s="4" t="str">
        <f>IF(OR(C51="",C51=0),"",SUMIFS(AH47:AH67,M47:M67,A51)+SUMIFS(AI47:AI67,O47:O67,A51))</f>
        <v/>
      </c>
      <c r="I51" s="4" t="str">
        <f>IF(OR(C51="",C51=0),"",SUMIFS(AI47:AI67,M47:M67,A51)+SUMIFS(AH47:AH67,O47:O67,A51))</f>
        <v/>
      </c>
      <c r="J51" s="4">
        <f t="shared" si="23"/>
        <v>0</v>
      </c>
      <c r="K51" s="22"/>
      <c r="L51" s="7"/>
      <c r="M51" s="4" t="s">
        <v>24</v>
      </c>
      <c r="N51" s="4" t="s">
        <v>21</v>
      </c>
      <c r="O51" s="15" t="s">
        <v>99</v>
      </c>
      <c r="P51" s="3" t="str">
        <f t="array" ref="P51">IFERROR(IF(M51&lt;&gt;"",INDEX(B47:B53,MATCH(M51,A47:A53,0))&amp;"",""),"")</f>
        <v/>
      </c>
      <c r="Q51" s="3" t="str">
        <f t="array" ref="Q51">IFERROR(IF(O51&lt;&gt;"",INDEX(B47:B53,MATCH(O51,A47:A53,0))&amp;"",""),"")</f>
        <v/>
      </c>
      <c r="R51" s="4"/>
      <c r="S51" s="20"/>
      <c r="T51" s="4" t="s">
        <v>23</v>
      </c>
      <c r="U51" s="33"/>
      <c r="V51" s="4"/>
      <c r="W51" s="20"/>
      <c r="X51" s="4" t="s">
        <v>23</v>
      </c>
      <c r="Y51" s="33"/>
      <c r="Z51" s="4"/>
      <c r="AA51" s="20"/>
      <c r="AB51" s="4" t="s">
        <v>23</v>
      </c>
      <c r="AC51" s="33"/>
      <c r="AD51" s="4"/>
      <c r="AE51" s="34" t="str">
        <f t="shared" si="24"/>
        <v/>
      </c>
      <c r="AF51" s="5" t="s">
        <v>23</v>
      </c>
      <c r="AG51" s="22" t="str">
        <f t="shared" si="25"/>
        <v/>
      </c>
      <c r="AH51" s="19" t="str">
        <f t="shared" si="26"/>
        <v/>
      </c>
      <c r="AI51" s="19" t="str">
        <f t="shared" si="27"/>
        <v/>
      </c>
      <c r="AJ51" s="19" t="str">
        <f t="shared" si="28"/>
        <v/>
      </c>
      <c r="AK51" s="3" t="str">
        <f t="array" ref="AK51">IFERROR(INDEX(B47:B53,MATCH(AJ51,A47:A53,0))&amp;"","")</f>
        <v/>
      </c>
      <c r="AL51" s="3"/>
    </row>
    <row r="52" ht="15.75" customHeight="1">
      <c r="A52" s="20" t="s">
        <v>177</v>
      </c>
      <c r="B52" s="3"/>
      <c r="C52" s="4" t="str">
        <f>IF(OR(A52="",B52=""),"",COUNTIFS(M47:M67,A52,AE47:AE67,"&gt;=0")+COUNTIFS(O47:O67,A52,AG47:AG67,"&gt;=0"))</f>
        <v/>
      </c>
      <c r="D52" s="4" t="str">
        <f>IF(OR(C52="",C52=0),"",COUNTIF(AJ47:AJ67,A52))</f>
        <v/>
      </c>
      <c r="E52" s="4" t="str">
        <f t="shared" si="22"/>
        <v/>
      </c>
      <c r="F52" s="4" t="str">
        <f>IF(OR(C52="",C52=0),"",SUMIFS(AE47:AE67,M47:M67,A52)+SUMIFS(AG47:AG67,O47:O67,A52))</f>
        <v/>
      </c>
      <c r="G52" s="4" t="str">
        <f>IF(OR(C52="",C52=0),"",SUMIFS(AG47:AG67,M47:M67,A52)+SUMIFS(AE47:AE67,O47:O67,A52))</f>
        <v/>
      </c>
      <c r="H52" s="4" t="str">
        <f>IF(OR(C52="",C52=0),"",SUMIFS(AH47:AH67,M47:M67,A52)+SUMIFS(AI47:AI67,O47:O67,A52))</f>
        <v/>
      </c>
      <c r="I52" s="4" t="str">
        <f>IF(OR(C52="",C52=0),"",SUMIFS(AI47:AI67,M47:M67,A52)+SUMIFS(AH47:AH67,O47:O67,A52))</f>
        <v/>
      </c>
      <c r="J52" s="4">
        <f t="shared" si="23"/>
        <v>0</v>
      </c>
      <c r="K52" s="22"/>
      <c r="L52" s="7"/>
      <c r="M52" s="23" t="s">
        <v>27</v>
      </c>
      <c r="N52" s="23" t="s">
        <v>21</v>
      </c>
      <c r="O52" s="24" t="s">
        <v>22</v>
      </c>
      <c r="P52" s="25" t="str">
        <f t="array" ref="P52">IFERROR(IF(M52&lt;&gt;"",INDEX(B47:B53,MATCH(M52,A47:A53,0))&amp;"",""),"")</f>
        <v/>
      </c>
      <c r="Q52" s="25" t="str">
        <f t="array" ref="Q52">IFERROR(IF(O52&lt;&gt;"",INDEX(B47:B53,MATCH(O52,A47:A53,0))&amp;"",""),"")</f>
        <v/>
      </c>
      <c r="R52" s="23"/>
      <c r="S52" s="26"/>
      <c r="T52" s="23" t="s">
        <v>23</v>
      </c>
      <c r="U52" s="27"/>
      <c r="V52" s="23"/>
      <c r="W52" s="26"/>
      <c r="X52" s="23" t="s">
        <v>23</v>
      </c>
      <c r="Y52" s="27"/>
      <c r="Z52" s="23"/>
      <c r="AA52" s="26"/>
      <c r="AB52" s="23" t="s">
        <v>23</v>
      </c>
      <c r="AC52" s="27"/>
      <c r="AD52" s="23"/>
      <c r="AE52" s="28" t="str">
        <f t="shared" si="24"/>
        <v/>
      </c>
      <c r="AF52" s="29" t="s">
        <v>23</v>
      </c>
      <c r="AG52" s="30" t="str">
        <f t="shared" si="25"/>
        <v/>
      </c>
      <c r="AH52" s="31" t="str">
        <f t="shared" si="26"/>
        <v/>
      </c>
      <c r="AI52" s="31" t="str">
        <f t="shared" si="27"/>
        <v/>
      </c>
      <c r="AJ52" s="31" t="str">
        <f t="shared" si="28"/>
        <v/>
      </c>
      <c r="AK52" s="25" t="str">
        <f t="array" ref="AK52">IFERROR(INDEX(B47:B53,MATCH(AJ52,A47:A53,0))&amp;"","")</f>
        <v/>
      </c>
      <c r="AL52" s="3"/>
    </row>
    <row r="53" ht="15.75" customHeight="1">
      <c r="A53" s="35" t="s">
        <v>178</v>
      </c>
      <c r="B53" s="46"/>
      <c r="C53" s="37" t="str">
        <f>IF(OR(A53="",B53=""),"",COUNTIFS(M47:M67,A53,AE47:AE67,"&gt;=0")+COUNTIFS(O47:O67,A53,AG47:AG67,"&gt;=0"))</f>
        <v/>
      </c>
      <c r="D53" s="37" t="str">
        <f>IF(OR(C53="",C53=0),"",COUNTIF(AJ47:AJ67,A53))</f>
        <v/>
      </c>
      <c r="E53" s="37" t="str">
        <f t="shared" si="22"/>
        <v/>
      </c>
      <c r="F53" s="37" t="str">
        <f>IF(OR(C53="",C53=0),"",SUMIFS(AE47:AE67,M47:M67,A53)+SUMIFS(AG47:AG67,O47:O67,A53))</f>
        <v/>
      </c>
      <c r="G53" s="37" t="str">
        <f>IF(OR(C53="",C53=0),"",SUMIFS(AG47:AG67,M47:M67,A53)+SUMIFS(AE47:AE67,O47:O67,A53))</f>
        <v/>
      </c>
      <c r="H53" s="37" t="str">
        <f>IF(OR(C53="",C53=0),"",SUMIFS(AH47:AH67,M47:M67,A53)+SUMIFS(AI47:AI67,O47:O67,A53))</f>
        <v/>
      </c>
      <c r="I53" s="37" t="str">
        <f>IF(OR(C53="",C53=0),"",SUMIFS(AI47:AI67,M47:M67,A53)+SUMIFS(AH47:AH67,O47:O67,A53))</f>
        <v/>
      </c>
      <c r="J53" s="37">
        <f t="shared" si="23"/>
        <v>0</v>
      </c>
      <c r="K53" s="38"/>
      <c r="L53" s="7"/>
      <c r="M53" s="4" t="s">
        <v>18</v>
      </c>
      <c r="N53" s="4" t="s">
        <v>21</v>
      </c>
      <c r="O53" s="15" t="s">
        <v>177</v>
      </c>
      <c r="P53" s="3" t="str">
        <f t="array" ref="P53">IFERROR(IF(M53&lt;&gt;"",INDEX(B47:B53,MATCH(M53,A47:A53,0))&amp;"",""),"")</f>
        <v/>
      </c>
      <c r="Q53" s="3" t="str">
        <f t="array" ref="Q53">IFERROR(IF(O53&lt;&gt;"",INDEX(B47:B53,MATCH(O53,A47:A53,0))&amp;"",""),"")</f>
        <v/>
      </c>
      <c r="R53" s="4"/>
      <c r="S53" s="20"/>
      <c r="T53" s="4" t="s">
        <v>23</v>
      </c>
      <c r="U53" s="33"/>
      <c r="V53" s="4"/>
      <c r="W53" s="20"/>
      <c r="X53" s="4" t="s">
        <v>23</v>
      </c>
      <c r="Y53" s="33"/>
      <c r="Z53" s="4"/>
      <c r="AA53" s="20"/>
      <c r="AB53" s="4" t="s">
        <v>23</v>
      </c>
      <c r="AC53" s="33"/>
      <c r="AD53" s="4"/>
      <c r="AE53" s="34" t="str">
        <f t="shared" si="24"/>
        <v/>
      </c>
      <c r="AF53" s="5" t="s">
        <v>23</v>
      </c>
      <c r="AG53" s="22" t="str">
        <f t="shared" si="25"/>
        <v/>
      </c>
      <c r="AH53" s="19" t="str">
        <f t="shared" si="26"/>
        <v/>
      </c>
      <c r="AI53" s="19" t="str">
        <f t="shared" si="27"/>
        <v/>
      </c>
      <c r="AJ53" s="19" t="str">
        <f t="shared" si="28"/>
        <v/>
      </c>
      <c r="AK53" s="3" t="str">
        <f t="array" ref="AK53">IFERROR(INDEX(B47:B53,MATCH(AJ53,A47:A53,0))&amp;"","")</f>
        <v/>
      </c>
      <c r="AL53" s="3"/>
    </row>
    <row r="54" ht="15.75" customHeight="1">
      <c r="A54" s="4"/>
      <c r="B54" s="3"/>
      <c r="C54" s="4" t="str">
        <f>IF(OR(A54="",B54=""),"",COUNTIFS(M47:M67,A54,AE47:AE67,"&gt;=0")+COUNTIFS(O47:O67,A54,AG47:AG67,"&gt;=0"))</f>
        <v/>
      </c>
      <c r="D54" s="4" t="str">
        <f>IF(OR(C54="",C54=0),"",COUNTIF(AJ47:AJ67,A54))</f>
        <v/>
      </c>
      <c r="E54" s="4" t="str">
        <f t="shared" si="22"/>
        <v/>
      </c>
      <c r="F54" s="4"/>
      <c r="G54" s="4"/>
      <c r="H54" s="4" t="str">
        <f>IF(OR(C54="",C54=0),"",SUMIFS(AH47:AH67,M47:M67,A54)+SUMIFS(AI47:AI67,O47:O67,A54))</f>
        <v/>
      </c>
      <c r="I54" s="4" t="str">
        <f>IF(OR(C54="",C54=0),"",SUMIFS(AI47:AI67,M47:M67,A54)+SUMIFS(AH47:AH67,O47:O67,A54))</f>
        <v/>
      </c>
      <c r="J54" s="4">
        <f t="shared" si="23"/>
        <v>0</v>
      </c>
      <c r="K54" s="5"/>
      <c r="L54" s="7"/>
      <c r="M54" s="23" t="s">
        <v>178</v>
      </c>
      <c r="N54" s="23" t="s">
        <v>21</v>
      </c>
      <c r="O54" s="24" t="s">
        <v>99</v>
      </c>
      <c r="P54" s="25" t="str">
        <f t="array" ref="P54">IFERROR(IF(M54&lt;&gt;"",INDEX(B47:B53,MATCH(M54,A47:A53,0))&amp;"",""),"")</f>
        <v/>
      </c>
      <c r="Q54" s="25" t="str">
        <f t="array" ref="Q54">IFERROR(IF(O54&lt;&gt;"",INDEX(B47:B53,MATCH(O54,A47:A53,0))&amp;"",""),"")</f>
        <v/>
      </c>
      <c r="R54" s="23"/>
      <c r="S54" s="26"/>
      <c r="T54" s="23" t="s">
        <v>23</v>
      </c>
      <c r="U54" s="27"/>
      <c r="V54" s="23"/>
      <c r="W54" s="26"/>
      <c r="X54" s="23" t="s">
        <v>23</v>
      </c>
      <c r="Y54" s="27"/>
      <c r="Z54" s="23"/>
      <c r="AA54" s="26"/>
      <c r="AB54" s="23" t="s">
        <v>23</v>
      </c>
      <c r="AC54" s="27"/>
      <c r="AD54" s="23"/>
      <c r="AE54" s="28" t="str">
        <f t="shared" si="24"/>
        <v/>
      </c>
      <c r="AF54" s="29" t="s">
        <v>23</v>
      </c>
      <c r="AG54" s="30" t="str">
        <f t="shared" si="25"/>
        <v/>
      </c>
      <c r="AH54" s="31" t="str">
        <f t="shared" si="26"/>
        <v/>
      </c>
      <c r="AI54" s="31" t="str">
        <f t="shared" si="27"/>
        <v/>
      </c>
      <c r="AJ54" s="31" t="str">
        <f t="shared" si="28"/>
        <v/>
      </c>
      <c r="AK54" s="25" t="str">
        <f t="array" ref="AK54">IFERROR(INDEX(B47:B53,MATCH(AJ54,A47:A53,0))&amp;"","")</f>
        <v/>
      </c>
      <c r="AL54" s="3"/>
    </row>
    <row r="55" ht="15.75" customHeight="1">
      <c r="A55" s="4"/>
      <c r="B55" s="3"/>
      <c r="C55" s="4" t="str">
        <f>IF(OR(A55="",B55=""),"",COUNTIFS(M47:M67,A55,AE47:AE67,"&gt;=0")+COUNTIFS(O47:O67,A55,AG47:AG67,"&gt;=0"))</f>
        <v/>
      </c>
      <c r="D55" s="4" t="str">
        <f>IF(OR(C55="",C55=0),"",COUNTIF(AJ47:AJ67,A55))</f>
        <v/>
      </c>
      <c r="E55" s="4" t="str">
        <f t="shared" si="22"/>
        <v/>
      </c>
      <c r="F55" s="4"/>
      <c r="G55" s="4"/>
      <c r="H55" s="4" t="str">
        <f>IF(OR(C55="",C55=0),"",SUMIFS(AH47:AH67,M47:M67,A55)+SUMIFS(AI47:AI67,O47:O67,A55))</f>
        <v/>
      </c>
      <c r="I55" s="4" t="str">
        <f>IF(OR(C55="",C55=0),"",SUMIFS(AI47:AI67,M47:M67,A55)+SUMIFS(AH47:AH67,O47:O67,A55))</f>
        <v/>
      </c>
      <c r="J55" s="4">
        <f t="shared" si="23"/>
        <v>0</v>
      </c>
      <c r="K55" s="5"/>
      <c r="L55" s="7"/>
      <c r="M55" s="4" t="s">
        <v>24</v>
      </c>
      <c r="N55" s="4" t="s">
        <v>21</v>
      </c>
      <c r="O55" s="15" t="s">
        <v>27</v>
      </c>
      <c r="P55" s="3" t="str">
        <f t="array" ref="P55">IFERROR(IF(M55&lt;&gt;"",INDEX(B47:B53,MATCH(M55,A47:A53,0))&amp;"",""),"")</f>
        <v/>
      </c>
      <c r="Q55" s="3" t="str">
        <f t="array" ref="Q55">IFERROR(IF(O55&lt;&gt;"",INDEX(B47:B53,MATCH(O55,A47:A53,0))&amp;"",""),"")</f>
        <v/>
      </c>
      <c r="R55" s="4"/>
      <c r="S55" s="20"/>
      <c r="T55" s="4" t="s">
        <v>23</v>
      </c>
      <c r="U55" s="33"/>
      <c r="V55" s="4"/>
      <c r="W55" s="20"/>
      <c r="X55" s="4" t="s">
        <v>23</v>
      </c>
      <c r="Y55" s="33"/>
      <c r="Z55" s="4"/>
      <c r="AA55" s="20"/>
      <c r="AB55" s="4" t="s">
        <v>23</v>
      </c>
      <c r="AC55" s="33"/>
      <c r="AD55" s="4"/>
      <c r="AE55" s="34" t="str">
        <f t="shared" si="24"/>
        <v/>
      </c>
      <c r="AF55" s="5" t="s">
        <v>23</v>
      </c>
      <c r="AG55" s="22" t="str">
        <f t="shared" si="25"/>
        <v/>
      </c>
      <c r="AH55" s="19" t="str">
        <f t="shared" si="26"/>
        <v/>
      </c>
      <c r="AI55" s="19" t="str">
        <f t="shared" si="27"/>
        <v/>
      </c>
      <c r="AJ55" s="19" t="str">
        <f t="shared" si="28"/>
        <v/>
      </c>
      <c r="AK55" s="3" t="str">
        <f t="array" ref="AK55">IFERROR(INDEX(B47:B53,MATCH(AJ55,A47:A53,0))&amp;"","")</f>
        <v/>
      </c>
      <c r="AL55" s="3"/>
    </row>
    <row r="56" ht="15.75" customHeight="1">
      <c r="A56" s="4"/>
      <c r="B56" s="3"/>
      <c r="C56" s="4" t="str">
        <f>IF(OR(A56="",B56=""),"",COUNTIFS(M47:M67,A56,AE47:AE67,"&gt;=0")+COUNTIFS(O47:O67,A56,AG47:AG67,"&gt;=0"))</f>
        <v/>
      </c>
      <c r="D56" s="4" t="str">
        <f>IF(OR(C56="",C56=0),"",COUNTIF(AJ47:AJ67,A56))</f>
        <v/>
      </c>
      <c r="E56" s="4" t="str">
        <f t="shared" si="22"/>
        <v/>
      </c>
      <c r="F56" s="4"/>
      <c r="G56" s="4"/>
      <c r="H56" s="4" t="str">
        <f>IF(OR(C56="",C56=0),"",SUMIFS(AH47:AH67,M47:M67,A56)+SUMIFS(AI47:AI67,O47:O67,A56))</f>
        <v/>
      </c>
      <c r="I56" s="4" t="str">
        <f>IF(OR(C56="",C56=0),"",SUMIFS(AI47:AI67,M47:M67,A56)+SUMIFS(AH47:AH67,O47:O67,A56))</f>
        <v/>
      </c>
      <c r="J56" s="4">
        <f t="shared" si="23"/>
        <v>0</v>
      </c>
      <c r="K56" s="5"/>
      <c r="L56" s="7"/>
      <c r="M56" s="23" t="s">
        <v>18</v>
      </c>
      <c r="N56" s="23" t="s">
        <v>21</v>
      </c>
      <c r="O56" s="24" t="s">
        <v>99</v>
      </c>
      <c r="P56" s="25" t="str">
        <f t="array" ref="P56">IFERROR(IF(M56&lt;&gt;"",INDEX(B47:B53,MATCH(M56,A47:A53,0))&amp;"",""),"")</f>
        <v/>
      </c>
      <c r="Q56" s="25" t="str">
        <f t="array" ref="Q56">IFERROR(IF(O56&lt;&gt;"",INDEX(B47:B53,MATCH(O56,A47:A53,0))&amp;"",""),"")</f>
        <v/>
      </c>
      <c r="R56" s="23"/>
      <c r="S56" s="26"/>
      <c r="T56" s="23" t="s">
        <v>23</v>
      </c>
      <c r="U56" s="27"/>
      <c r="V56" s="23"/>
      <c r="W56" s="26"/>
      <c r="X56" s="23" t="s">
        <v>23</v>
      </c>
      <c r="Y56" s="27"/>
      <c r="Z56" s="23"/>
      <c r="AA56" s="26"/>
      <c r="AB56" s="23" t="s">
        <v>23</v>
      </c>
      <c r="AC56" s="27"/>
      <c r="AD56" s="23"/>
      <c r="AE56" s="28" t="str">
        <f t="shared" si="24"/>
        <v/>
      </c>
      <c r="AF56" s="29" t="s">
        <v>23</v>
      </c>
      <c r="AG56" s="30" t="str">
        <f t="shared" si="25"/>
        <v/>
      </c>
      <c r="AH56" s="31" t="str">
        <f t="shared" si="26"/>
        <v/>
      </c>
      <c r="AI56" s="31" t="str">
        <f t="shared" si="27"/>
        <v/>
      </c>
      <c r="AJ56" s="31" t="str">
        <f t="shared" si="28"/>
        <v/>
      </c>
      <c r="AK56" s="25" t="str">
        <f t="array" ref="AK56">IFERROR(INDEX(B47:B53,MATCH(AJ56,A47:A53,0))&amp;"","")</f>
        <v/>
      </c>
      <c r="AL56" s="3"/>
    </row>
    <row r="57" ht="15.75" customHeight="1">
      <c r="A57" s="4"/>
      <c r="B57" s="3"/>
      <c r="C57" s="4" t="str">
        <f>IF(OR(A57="",B57=""),"",COUNTIFS(M47:M67,A57,AE47:AE67,"&gt;=0")+COUNTIFS(O47:O67,A57,AG47:AG67,"&gt;=0"))</f>
        <v/>
      </c>
      <c r="D57" s="4" t="str">
        <f>IF(OR(C57="",C57=0),"",COUNTIF(AJ47:AJ67,A57))</f>
        <v/>
      </c>
      <c r="E57" s="4" t="str">
        <f t="shared" si="22"/>
        <v/>
      </c>
      <c r="F57" s="4"/>
      <c r="G57" s="4"/>
      <c r="H57" s="4" t="str">
        <f>IF(OR(C57="",C57=0),"",SUMIFS(AH47:AH67,M47:M67,A57)+SUMIFS(AI47:AI67,O47:O67,A57))</f>
        <v/>
      </c>
      <c r="I57" s="4" t="str">
        <f>IF(OR(C57="",C57=0),"",SUMIFS(AI47:AI67,M47:M67,A57)+SUMIFS(AH47:AH67,O47:O67,A57))</f>
        <v/>
      </c>
      <c r="J57" s="4">
        <f t="shared" si="23"/>
        <v>0</v>
      </c>
      <c r="K57" s="5"/>
      <c r="L57" s="7"/>
      <c r="M57" s="4" t="s">
        <v>177</v>
      </c>
      <c r="N57" s="4" t="s">
        <v>21</v>
      </c>
      <c r="O57" s="15" t="s">
        <v>22</v>
      </c>
      <c r="P57" s="3" t="str">
        <f t="array" ref="P57">IFERROR(IF(M57&lt;&gt;"",INDEX(B47:B53,MATCH(M57,A47:A53,0))&amp;"",""),"")</f>
        <v/>
      </c>
      <c r="Q57" s="3" t="str">
        <f t="array" ref="Q57">IFERROR(IF(O57&lt;&gt;"",INDEX(B47:B53,MATCH(O57,A47:A53,0))&amp;"",""),"")</f>
        <v/>
      </c>
      <c r="R57" s="4"/>
      <c r="S57" s="20"/>
      <c r="T57" s="4" t="s">
        <v>23</v>
      </c>
      <c r="U57" s="33"/>
      <c r="V57" s="4"/>
      <c r="W57" s="20"/>
      <c r="X57" s="4" t="s">
        <v>23</v>
      </c>
      <c r="Y57" s="33"/>
      <c r="Z57" s="4"/>
      <c r="AA57" s="20"/>
      <c r="AB57" s="4" t="s">
        <v>23</v>
      </c>
      <c r="AC57" s="33"/>
      <c r="AD57" s="4"/>
      <c r="AE57" s="34" t="str">
        <f t="shared" si="24"/>
        <v/>
      </c>
      <c r="AF57" s="5" t="s">
        <v>23</v>
      </c>
      <c r="AG57" s="22" t="str">
        <f t="shared" si="25"/>
        <v/>
      </c>
      <c r="AH57" s="19" t="str">
        <f t="shared" si="26"/>
        <v/>
      </c>
      <c r="AI57" s="19" t="str">
        <f t="shared" si="27"/>
        <v/>
      </c>
      <c r="AJ57" s="19" t="str">
        <f t="shared" si="28"/>
        <v/>
      </c>
      <c r="AK57" s="3" t="str">
        <f t="array" ref="AK57">IFERROR(INDEX(B47:B53,MATCH(AJ57,A47:A53,0))&amp;"","")</f>
        <v/>
      </c>
      <c r="AL57" s="3"/>
    </row>
    <row r="58" ht="15.75" customHeight="1">
      <c r="A58" s="4"/>
      <c r="B58" s="3"/>
      <c r="C58" s="4" t="str">
        <f>IF(OR(A58="",B58=""),"",COUNTIFS(M47:M67,A58,AE47:AE67,"&gt;=0")+COUNTIFS(O47:O67,A58,AG47:AG67,"&gt;=0"))</f>
        <v/>
      </c>
      <c r="D58" s="4" t="str">
        <f>IF(OR(C58="",C58=0),"",COUNTIF(AJ47:AJ67,A58))</f>
        <v/>
      </c>
      <c r="E58" s="4" t="str">
        <f t="shared" si="22"/>
        <v/>
      </c>
      <c r="F58" s="4"/>
      <c r="G58" s="4"/>
      <c r="H58" s="4" t="str">
        <f>IF(OR(C58="",C58=0),"",SUMIFS(AH47:AH67,M47:M67,A58)+SUMIFS(AI47:AI67,O47:O67,A58))</f>
        <v/>
      </c>
      <c r="I58" s="4" t="str">
        <f>IF(OR(C58="",C58=0),"",SUMIFS(AI47:AI67,M47:M67,A58)+SUMIFS(AH47:AH67,O47:O67,A58))</f>
        <v/>
      </c>
      <c r="J58" s="4">
        <f t="shared" si="23"/>
        <v>0</v>
      </c>
      <c r="K58" s="5"/>
      <c r="L58" s="7"/>
      <c r="M58" s="23" t="s">
        <v>178</v>
      </c>
      <c r="N58" s="23" t="s">
        <v>21</v>
      </c>
      <c r="O58" s="24" t="s">
        <v>27</v>
      </c>
      <c r="P58" s="25" t="str">
        <f t="array" ref="P58">IFERROR(IF(M58&lt;&gt;"",INDEX(B47:B53,MATCH(M58,A47:A53,0))&amp;"",""),"")</f>
        <v/>
      </c>
      <c r="Q58" s="25" t="str">
        <f t="array" ref="Q58">IFERROR(IF(O58&lt;&gt;"",INDEX(B47:B53,MATCH(O58,A47:A53,0))&amp;"",""),"")</f>
        <v/>
      </c>
      <c r="R58" s="23"/>
      <c r="S58" s="26"/>
      <c r="T58" s="23" t="s">
        <v>23</v>
      </c>
      <c r="U58" s="27"/>
      <c r="V58" s="23"/>
      <c r="W58" s="26"/>
      <c r="X58" s="23" t="s">
        <v>23</v>
      </c>
      <c r="Y58" s="27"/>
      <c r="Z58" s="23"/>
      <c r="AA58" s="26"/>
      <c r="AB58" s="23" t="s">
        <v>23</v>
      </c>
      <c r="AC58" s="27"/>
      <c r="AD58" s="23"/>
      <c r="AE58" s="28" t="str">
        <f t="shared" si="24"/>
        <v/>
      </c>
      <c r="AF58" s="29" t="s">
        <v>23</v>
      </c>
      <c r="AG58" s="30" t="str">
        <f t="shared" si="25"/>
        <v/>
      </c>
      <c r="AH58" s="31" t="str">
        <f t="shared" si="26"/>
        <v/>
      </c>
      <c r="AI58" s="31" t="str">
        <f t="shared" si="27"/>
        <v/>
      </c>
      <c r="AJ58" s="31" t="str">
        <f t="shared" si="28"/>
        <v/>
      </c>
      <c r="AK58" s="25" t="str">
        <f t="array" ref="AK58">IFERROR(INDEX(B47:B53,MATCH(AJ58,A47:A53,0))&amp;"","")</f>
        <v/>
      </c>
      <c r="AL58" s="3"/>
    </row>
    <row r="59" ht="15.75" customHeight="1">
      <c r="A59" s="4"/>
      <c r="B59" s="3"/>
      <c r="C59" s="4" t="str">
        <f>IF(OR(A59="",B59=""),"",COUNTIFS(M47:M67,A59,AE47:AE67,"&gt;=0")+COUNTIFS(O47:O67,A59,AG47:AG67,"&gt;=0"))</f>
        <v/>
      </c>
      <c r="D59" s="4" t="str">
        <f>IF(OR(C59="",C59=0),"",COUNTIF(AJ47:AJ67,A59))</f>
        <v/>
      </c>
      <c r="E59" s="4" t="str">
        <f t="shared" si="22"/>
        <v/>
      </c>
      <c r="F59" s="4"/>
      <c r="G59" s="4"/>
      <c r="H59" s="4" t="str">
        <f>IF(OR(C59="",C59=0),"",SUMIFS(AH47:AH67,M47:M67,A59)+SUMIFS(AI47:AI67,O47:O67,A59))</f>
        <v/>
      </c>
      <c r="I59" s="4" t="str">
        <f>IF(OR(C59="",C59=0),"",SUMIFS(AI47:AI67,M47:M67,A59)+SUMIFS(AH47:AH67,O47:O67,A59))</f>
        <v/>
      </c>
      <c r="J59" s="4">
        <f t="shared" si="23"/>
        <v>0</v>
      </c>
      <c r="K59" s="5"/>
      <c r="L59" s="7"/>
      <c r="M59" s="4" t="s">
        <v>18</v>
      </c>
      <c r="N59" s="4" t="s">
        <v>21</v>
      </c>
      <c r="O59" s="15" t="s">
        <v>22</v>
      </c>
      <c r="P59" s="3" t="str">
        <f t="array" ref="P59">IFERROR(IF(M59&lt;&gt;"",INDEX(B47:B53,MATCH(M59,A47:A53,0))&amp;"",""),"")</f>
        <v/>
      </c>
      <c r="Q59" s="3" t="str">
        <f t="array" ref="Q59">IFERROR(IF(O59&lt;&gt;"",INDEX(B47:B53,MATCH(O59,A47:A53,0))&amp;"",""),"")</f>
        <v/>
      </c>
      <c r="R59" s="4"/>
      <c r="S59" s="20"/>
      <c r="T59" s="4" t="s">
        <v>23</v>
      </c>
      <c r="U59" s="33"/>
      <c r="V59" s="4"/>
      <c r="W59" s="20"/>
      <c r="X59" s="4" t="s">
        <v>23</v>
      </c>
      <c r="Y59" s="33"/>
      <c r="Z59" s="4"/>
      <c r="AA59" s="20"/>
      <c r="AB59" s="4" t="s">
        <v>23</v>
      </c>
      <c r="AC59" s="33"/>
      <c r="AD59" s="4"/>
      <c r="AE59" s="34" t="str">
        <f t="shared" si="24"/>
        <v/>
      </c>
      <c r="AF59" s="5" t="s">
        <v>23</v>
      </c>
      <c r="AG59" s="22" t="str">
        <f t="shared" si="25"/>
        <v/>
      </c>
      <c r="AH59" s="19" t="str">
        <f t="shared" si="26"/>
        <v/>
      </c>
      <c r="AI59" s="19" t="str">
        <f t="shared" si="27"/>
        <v/>
      </c>
      <c r="AJ59" s="19" t="str">
        <f t="shared" si="28"/>
        <v/>
      </c>
      <c r="AK59" s="3" t="str">
        <f t="array" ref="AK59">IFERROR(INDEX(B47:B53,MATCH(AJ59,A47:A53,0))&amp;"","")</f>
        <v/>
      </c>
      <c r="AL59" s="3"/>
    </row>
    <row r="60" ht="15.75" customHeight="1">
      <c r="A60" s="4"/>
      <c r="B60" s="3"/>
      <c r="C60" s="4" t="str">
        <f>IF(OR(A60="",B60=""),"",COUNTIFS(M47:M67,A60,AE47:AE67,"&gt;=0")+COUNTIFS(O47:O67,A60,AG47:AG67,"&gt;=0"))</f>
        <v/>
      </c>
      <c r="D60" s="4" t="str">
        <f>IF(OR(C60="",C60=0),"",COUNTIF(AJ47:AJ67,A60))</f>
        <v/>
      </c>
      <c r="E60" s="4" t="str">
        <f t="shared" si="22"/>
        <v/>
      </c>
      <c r="F60" s="4"/>
      <c r="G60" s="4"/>
      <c r="H60" s="4" t="str">
        <f>IF(OR(C60="",C60=0),"",SUMIFS(AH47:AH67,M47:M67,A60)+SUMIFS(AI47:AI67,O47:O67,A60))</f>
        <v/>
      </c>
      <c r="I60" s="4" t="str">
        <f>IF(OR(C60="",C60=0),"",SUMIFS(AI47:AI67,M47:M67,A60)+SUMIFS(AH47:AH67,O47:O67,A60))</f>
        <v/>
      </c>
      <c r="J60" s="4">
        <f t="shared" si="23"/>
        <v>0</v>
      </c>
      <c r="K60" s="5"/>
      <c r="L60" s="7"/>
      <c r="M60" s="23" t="s">
        <v>99</v>
      </c>
      <c r="N60" s="23" t="s">
        <v>21</v>
      </c>
      <c r="O60" s="24" t="s">
        <v>27</v>
      </c>
      <c r="P60" s="25" t="str">
        <f t="array" ref="P60">IFERROR(IF(M60&lt;&gt;"",INDEX(B47:B53,MATCH(M60,A47:A53,0))&amp;"",""),"")</f>
        <v/>
      </c>
      <c r="Q60" s="25" t="str">
        <f t="array" ref="Q60">IFERROR(IF(O60&lt;&gt;"",INDEX(B47:B53,MATCH(O60,A47:A53,0))&amp;"",""),"")</f>
        <v/>
      </c>
      <c r="R60" s="23"/>
      <c r="S60" s="26"/>
      <c r="T60" s="23" t="s">
        <v>23</v>
      </c>
      <c r="U60" s="27"/>
      <c r="V60" s="23"/>
      <c r="W60" s="26"/>
      <c r="X60" s="23" t="s">
        <v>23</v>
      </c>
      <c r="Y60" s="27"/>
      <c r="Z60" s="23"/>
      <c r="AA60" s="26"/>
      <c r="AB60" s="23" t="s">
        <v>23</v>
      </c>
      <c r="AC60" s="27"/>
      <c r="AD60" s="23"/>
      <c r="AE60" s="28" t="str">
        <f t="shared" si="24"/>
        <v/>
      </c>
      <c r="AF60" s="29" t="s">
        <v>23</v>
      </c>
      <c r="AG60" s="30" t="str">
        <f t="shared" si="25"/>
        <v/>
      </c>
      <c r="AH60" s="31" t="str">
        <f t="shared" si="26"/>
        <v/>
      </c>
      <c r="AI60" s="31" t="str">
        <f t="shared" si="27"/>
        <v/>
      </c>
      <c r="AJ60" s="31" t="str">
        <f t="shared" si="28"/>
        <v/>
      </c>
      <c r="AK60" s="25" t="str">
        <f t="array" ref="AK60">IFERROR(INDEX(B47:B53,MATCH(AJ60,A47:A53,0))&amp;"","")</f>
        <v/>
      </c>
      <c r="AL60" s="3"/>
    </row>
    <row r="61" ht="15.75" customHeight="1">
      <c r="A61" s="4"/>
      <c r="B61" s="3"/>
      <c r="C61" s="4" t="str">
        <f>IF(OR(A61="",B61=""),"",COUNTIFS(M47:M67,A61,AE47:AE67,"&gt;=0")+COUNTIFS(O47:O67,A61,AG47:AG67,"&gt;=0"))</f>
        <v/>
      </c>
      <c r="D61" s="4" t="str">
        <f>IF(OR(C61="",C61=0),"",COUNTIF(AJ47:AJ67,A61))</f>
        <v/>
      </c>
      <c r="E61" s="4" t="str">
        <f t="shared" si="22"/>
        <v/>
      </c>
      <c r="F61" s="4"/>
      <c r="G61" s="4"/>
      <c r="H61" s="4" t="str">
        <f>IF(OR(C61="",C61=0),"",SUMIFS(AH47:AH67,M47:M67,A61)+SUMIFS(AI47:AI67,O47:O67,A61))</f>
        <v/>
      </c>
      <c r="I61" s="4" t="str">
        <f>IF(OR(C61="",C61=0),"",SUMIFS(AI47:AI67,M47:M67,A61)+SUMIFS(AH47:AH67,O47:O67,A61))</f>
        <v/>
      </c>
      <c r="J61" s="4">
        <f t="shared" si="23"/>
        <v>0</v>
      </c>
      <c r="K61" s="5"/>
      <c r="L61" s="7"/>
      <c r="M61" s="4" t="s">
        <v>177</v>
      </c>
      <c r="N61" s="4" t="s">
        <v>21</v>
      </c>
      <c r="O61" s="15" t="s">
        <v>24</v>
      </c>
      <c r="P61" s="3" t="str">
        <f t="array" ref="P61">IFERROR(IF(M61&lt;&gt;"",INDEX(B47:B53,MATCH(M61,A47:A53,0))&amp;"",""),"")</f>
        <v/>
      </c>
      <c r="Q61" s="3" t="str">
        <f t="array" ref="Q61">IFERROR(IF(O61&lt;&gt;"",INDEX(B47:B53,MATCH(O61,A47:A53,0))&amp;"",""),"")</f>
        <v/>
      </c>
      <c r="R61" s="4"/>
      <c r="S61" s="20"/>
      <c r="T61" s="4" t="s">
        <v>23</v>
      </c>
      <c r="U61" s="33"/>
      <c r="V61" s="4"/>
      <c r="W61" s="20"/>
      <c r="X61" s="4" t="s">
        <v>23</v>
      </c>
      <c r="Y61" s="33"/>
      <c r="Z61" s="4"/>
      <c r="AA61" s="20"/>
      <c r="AB61" s="4" t="s">
        <v>23</v>
      </c>
      <c r="AC61" s="33"/>
      <c r="AD61" s="4"/>
      <c r="AE61" s="34" t="str">
        <f t="shared" si="24"/>
        <v/>
      </c>
      <c r="AF61" s="5" t="s">
        <v>23</v>
      </c>
      <c r="AG61" s="22" t="str">
        <f t="shared" si="25"/>
        <v/>
      </c>
      <c r="AH61" s="19" t="str">
        <f t="shared" si="26"/>
        <v/>
      </c>
      <c r="AI61" s="19" t="str">
        <f t="shared" si="27"/>
        <v/>
      </c>
      <c r="AJ61" s="19" t="str">
        <f t="shared" si="28"/>
        <v/>
      </c>
      <c r="AK61" s="3" t="str">
        <f t="array" ref="AK61">IFERROR(INDEX(B47:B53,MATCH(AJ61,A47:A53,0))&amp;"","")</f>
        <v/>
      </c>
      <c r="AL61" s="3"/>
    </row>
    <row r="62" ht="15.75" customHeight="1">
      <c r="A62" s="4"/>
      <c r="B62" s="3"/>
      <c r="C62" s="4" t="str">
        <f>IF(OR(A62="",B62=""),"",COUNTIFS(M47:M67,A62,AE47:AE67,"&gt;=0")+COUNTIFS(O47:O67,A62,AG47:AG67,"&gt;=0"))</f>
        <v/>
      </c>
      <c r="D62" s="4" t="str">
        <f>IF(OR(C62="",C62=0),"",COUNTIF(AJ47:AJ67,A62))</f>
        <v/>
      </c>
      <c r="E62" s="4" t="str">
        <f t="shared" si="22"/>
        <v/>
      </c>
      <c r="F62" s="4"/>
      <c r="G62" s="4"/>
      <c r="H62" s="4" t="str">
        <f>IF(OR(C62="",C62=0),"",SUMIFS(AH47:AH67,M47:M67,A62)+SUMIFS(AI47:AI67,O47:O67,A62))</f>
        <v/>
      </c>
      <c r="I62" s="4" t="str">
        <f>IF(OR(C62="",C62=0),"",SUMIFS(AI47:AI67,M47:M67,A62)+SUMIFS(AH47:AH67,O47:O67,A62))</f>
        <v/>
      </c>
      <c r="J62" s="4">
        <f t="shared" si="23"/>
        <v>0</v>
      </c>
      <c r="K62" s="5"/>
      <c r="L62" s="7"/>
      <c r="M62" s="23" t="s">
        <v>18</v>
      </c>
      <c r="N62" s="23" t="s">
        <v>21</v>
      </c>
      <c r="O62" s="24" t="s">
        <v>27</v>
      </c>
      <c r="P62" s="25" t="str">
        <f t="array" ref="P62">IFERROR(IF(M62&lt;&gt;"",INDEX(B47:B53,MATCH(M62,A47:A53,0))&amp;"",""),"")</f>
        <v/>
      </c>
      <c r="Q62" s="25" t="str">
        <f t="array" ref="Q62">IFERROR(IF(O62&lt;&gt;"",INDEX(B47:B53,MATCH(O62,A47:A53,0))&amp;"",""),"")</f>
        <v/>
      </c>
      <c r="R62" s="23"/>
      <c r="S62" s="26"/>
      <c r="T62" s="23" t="s">
        <v>23</v>
      </c>
      <c r="U62" s="27"/>
      <c r="V62" s="23"/>
      <c r="W62" s="26"/>
      <c r="X62" s="23" t="s">
        <v>23</v>
      </c>
      <c r="Y62" s="27"/>
      <c r="Z62" s="23"/>
      <c r="AA62" s="26"/>
      <c r="AB62" s="23" t="s">
        <v>23</v>
      </c>
      <c r="AC62" s="27"/>
      <c r="AD62" s="23"/>
      <c r="AE62" s="28" t="str">
        <f t="shared" si="24"/>
        <v/>
      </c>
      <c r="AF62" s="29" t="s">
        <v>23</v>
      </c>
      <c r="AG62" s="30" t="str">
        <f t="shared" si="25"/>
        <v/>
      </c>
      <c r="AH62" s="31" t="str">
        <f t="shared" si="26"/>
        <v/>
      </c>
      <c r="AI62" s="31" t="str">
        <f t="shared" si="27"/>
        <v/>
      </c>
      <c r="AJ62" s="31" t="str">
        <f t="shared" si="28"/>
        <v/>
      </c>
      <c r="AK62" s="25" t="str">
        <f t="array" ref="AK62">IFERROR(INDEX(B47:B53,MATCH(AJ62,A47:A53,0))&amp;"","")</f>
        <v/>
      </c>
      <c r="AL62" s="3"/>
    </row>
    <row r="63" ht="15.75" customHeight="1">
      <c r="A63" s="4"/>
      <c r="B63" s="3"/>
      <c r="C63" s="4" t="str">
        <f>IF(OR(A63="",B63=""),"",COUNTIFS(M47:M67,A63,AE47:AE67,"&gt;=0")+COUNTIFS(O47:O67,A63,AG47:AG67,"&gt;=0"))</f>
        <v/>
      </c>
      <c r="D63" s="4" t="str">
        <f>IF(OR(C63="",C63=0),"",COUNTIF(AJ47:AJ67,A63))</f>
        <v/>
      </c>
      <c r="E63" s="4" t="str">
        <f t="shared" si="22"/>
        <v/>
      </c>
      <c r="F63" s="4"/>
      <c r="G63" s="4"/>
      <c r="H63" s="4" t="str">
        <f>IF(OR(C63="",C63=0),"",SUMIFS(AH47:AH67,M47:M67,A63)+SUMIFS(AI47:AI67,O47:O67,A63))</f>
        <v/>
      </c>
      <c r="I63" s="4" t="str">
        <f>IF(OR(C63="",C63=0),"",SUMIFS(AI47:AI67,M47:M67,A63)+SUMIFS(AH47:AH67,O47:O67,A63))</f>
        <v/>
      </c>
      <c r="J63" s="4">
        <f t="shared" si="23"/>
        <v>0</v>
      </c>
      <c r="K63" s="5"/>
      <c r="L63" s="7"/>
      <c r="M63" s="4" t="s">
        <v>22</v>
      </c>
      <c r="N63" s="4" t="s">
        <v>21</v>
      </c>
      <c r="O63" s="15" t="s">
        <v>24</v>
      </c>
      <c r="P63" s="3" t="str">
        <f t="array" ref="P63">IFERROR(IF(M63&lt;&gt;"",INDEX(B47:B53,MATCH(M63,A47:A53,0))&amp;"",""),"")</f>
        <v/>
      </c>
      <c r="Q63" s="3" t="str">
        <f t="array" ref="Q63">IFERROR(IF(O63&lt;&gt;"",INDEX(B47:B53,MATCH(O63,A47:A53,0))&amp;"",""),"")</f>
        <v/>
      </c>
      <c r="R63" s="4"/>
      <c r="S63" s="20"/>
      <c r="T63" s="4" t="s">
        <v>23</v>
      </c>
      <c r="U63" s="33"/>
      <c r="V63" s="4"/>
      <c r="W63" s="20"/>
      <c r="X63" s="4" t="s">
        <v>23</v>
      </c>
      <c r="Y63" s="33"/>
      <c r="Z63" s="4"/>
      <c r="AA63" s="20"/>
      <c r="AB63" s="4" t="s">
        <v>23</v>
      </c>
      <c r="AC63" s="33"/>
      <c r="AD63" s="4"/>
      <c r="AE63" s="34" t="str">
        <f t="shared" si="24"/>
        <v/>
      </c>
      <c r="AF63" s="5" t="s">
        <v>23</v>
      </c>
      <c r="AG63" s="22" t="str">
        <f t="shared" si="25"/>
        <v/>
      </c>
      <c r="AH63" s="19" t="str">
        <f t="shared" si="26"/>
        <v/>
      </c>
      <c r="AI63" s="19" t="str">
        <f t="shared" si="27"/>
        <v/>
      </c>
      <c r="AJ63" s="19" t="str">
        <f t="shared" si="28"/>
        <v/>
      </c>
      <c r="AK63" s="3" t="str">
        <f t="array" ref="AK63">IFERROR(INDEX(B47:B53,MATCH(AJ63,A47:A53,0))&amp;"","")</f>
        <v/>
      </c>
      <c r="AL63" s="3"/>
    </row>
    <row r="64" ht="15.75" customHeight="1">
      <c r="A64" s="4"/>
      <c r="B64" s="3"/>
      <c r="C64" s="4" t="str">
        <f>IF(OR(A64="",B64=""),"",COUNTIFS(M47:M67,A64,AE47:AE67,"&gt;=0")+COUNTIFS(O47:O67,A64,AG47:AG67,"&gt;=0"))</f>
        <v/>
      </c>
      <c r="D64" s="4" t="str">
        <f>IF(OR(C64="",C64=0),"",COUNTIF(AJ47:AJ67,A64))</f>
        <v/>
      </c>
      <c r="E64" s="4" t="str">
        <f t="shared" si="22"/>
        <v/>
      </c>
      <c r="F64" s="4"/>
      <c r="G64" s="4"/>
      <c r="H64" s="4" t="str">
        <f>IF(OR(C64="",C64=0),"",SUMIFS(AH47:AH67,M47:M67,A64)+SUMIFS(AI47:AI67,O47:O67,A64))</f>
        <v/>
      </c>
      <c r="I64" s="4" t="str">
        <f>IF(OR(C64="",C64=0),"",SUMIFS(AI47:AI67,M47:M67,A64)+SUMIFS(AH47:AH67,O47:O67,A64))</f>
        <v/>
      </c>
      <c r="J64" s="4">
        <f t="shared" si="23"/>
        <v>0</v>
      </c>
      <c r="K64" s="5"/>
      <c r="L64" s="7"/>
      <c r="M64" s="23" t="s">
        <v>177</v>
      </c>
      <c r="N64" s="23" t="s">
        <v>21</v>
      </c>
      <c r="O64" s="24" t="s">
        <v>178</v>
      </c>
      <c r="P64" s="25" t="str">
        <f t="array" ref="P64">IFERROR(IF(M64&lt;&gt;"",INDEX(B47:B53,MATCH(M64,A47:A53,0))&amp;"",""),"")</f>
        <v/>
      </c>
      <c r="Q64" s="25" t="str">
        <f t="array" ref="Q64">IFERROR(IF(O64&lt;&gt;"",INDEX(B47:B53,MATCH(O64,A47:A53,0))&amp;"",""),"")</f>
        <v/>
      </c>
      <c r="R64" s="23"/>
      <c r="S64" s="26"/>
      <c r="T64" s="23" t="s">
        <v>23</v>
      </c>
      <c r="U64" s="27"/>
      <c r="V64" s="23"/>
      <c r="W64" s="26"/>
      <c r="X64" s="23" t="s">
        <v>23</v>
      </c>
      <c r="Y64" s="27"/>
      <c r="Z64" s="23"/>
      <c r="AA64" s="26"/>
      <c r="AB64" s="23" t="s">
        <v>23</v>
      </c>
      <c r="AC64" s="27"/>
      <c r="AD64" s="23"/>
      <c r="AE64" s="28" t="str">
        <f t="shared" si="24"/>
        <v/>
      </c>
      <c r="AF64" s="29" t="s">
        <v>23</v>
      </c>
      <c r="AG64" s="30" t="str">
        <f t="shared" si="25"/>
        <v/>
      </c>
      <c r="AH64" s="31" t="str">
        <f t="shared" si="26"/>
        <v/>
      </c>
      <c r="AI64" s="31" t="str">
        <f t="shared" si="27"/>
        <v/>
      </c>
      <c r="AJ64" s="31" t="str">
        <f t="shared" si="28"/>
        <v/>
      </c>
      <c r="AK64" s="25" t="str">
        <f t="array" ref="AK64">IFERROR(INDEX(B47:B53,MATCH(AJ64,A47:A53,0))&amp;"","")</f>
        <v/>
      </c>
      <c r="AL64" s="3"/>
    </row>
    <row r="65" ht="15.75" customHeight="1">
      <c r="A65" s="4"/>
      <c r="B65" s="3"/>
      <c r="C65" s="4" t="str">
        <f>IF(OR(A65="",B65=""),"",COUNTIFS(M47:M67,A65,AE47:AE67,"&gt;=0")+COUNTIFS(O47:O67,A65,AG47:AG67,"&gt;=0"))</f>
        <v/>
      </c>
      <c r="D65" s="4" t="str">
        <f>IF(OR(C65="",C65=0),"",COUNTIF(AJ47:AJ67,A65))</f>
        <v/>
      </c>
      <c r="E65" s="4" t="str">
        <f t="shared" si="22"/>
        <v/>
      </c>
      <c r="F65" s="4"/>
      <c r="G65" s="4"/>
      <c r="H65" s="4" t="str">
        <f>IF(OR(C65="",C65=0),"",SUMIFS(AH47:AH67,M47:M67,A65)+SUMIFS(AI47:AI67,O47:O67,A65))</f>
        <v/>
      </c>
      <c r="I65" s="4" t="str">
        <f>IF(OR(C65="",C65=0),"",SUMIFS(AI47:AI67,M47:M67,A65)+SUMIFS(AH47:AH67,O47:O67,A65))</f>
        <v/>
      </c>
      <c r="J65" s="4">
        <f t="shared" si="23"/>
        <v>0</v>
      </c>
      <c r="K65" s="5"/>
      <c r="L65" s="7"/>
      <c r="M65" s="4" t="s">
        <v>18</v>
      </c>
      <c r="N65" s="4" t="s">
        <v>21</v>
      </c>
      <c r="O65" s="15" t="s">
        <v>24</v>
      </c>
      <c r="P65" s="3" t="str">
        <f t="array" ref="P65">IFERROR(IF(M65&lt;&gt;"",INDEX(B47:B53,MATCH(M65,A47:A53,0))&amp;"",""),"")</f>
        <v/>
      </c>
      <c r="Q65" s="3" t="str">
        <f t="array" ref="Q65">IFERROR(IF(O65&lt;&gt;"",INDEX(B47:B53,MATCH(O65,A47:A53,0))&amp;"",""),"")</f>
        <v/>
      </c>
      <c r="R65" s="4"/>
      <c r="S65" s="20"/>
      <c r="T65" s="4" t="s">
        <v>23</v>
      </c>
      <c r="U65" s="33"/>
      <c r="V65" s="4"/>
      <c r="W65" s="20"/>
      <c r="X65" s="4" t="s">
        <v>23</v>
      </c>
      <c r="Y65" s="33"/>
      <c r="Z65" s="4"/>
      <c r="AA65" s="20"/>
      <c r="AB65" s="4" t="s">
        <v>23</v>
      </c>
      <c r="AC65" s="33"/>
      <c r="AD65" s="4"/>
      <c r="AE65" s="34" t="str">
        <f t="shared" si="24"/>
        <v/>
      </c>
      <c r="AF65" s="5" t="s">
        <v>23</v>
      </c>
      <c r="AG65" s="22" t="str">
        <f t="shared" si="25"/>
        <v/>
      </c>
      <c r="AH65" s="19" t="str">
        <f t="shared" si="26"/>
        <v/>
      </c>
      <c r="AI65" s="19" t="str">
        <f t="shared" si="27"/>
        <v/>
      </c>
      <c r="AJ65" s="19" t="str">
        <f t="shared" si="28"/>
        <v/>
      </c>
      <c r="AK65" s="3" t="str">
        <f t="array" ref="AK65">IFERROR(INDEX(B47:B53,MATCH(AJ65,A47:A53,0))&amp;"","")</f>
        <v/>
      </c>
      <c r="AL65" s="3"/>
    </row>
    <row r="66" ht="15.75" customHeight="1">
      <c r="A66" s="4"/>
      <c r="B66" s="3"/>
      <c r="C66" s="4" t="str">
        <f>IF(OR(A66="",B66=""),"",COUNTIFS(M47:M67,A66,AE47:AE67,"&gt;=0")+COUNTIFS(O47:O67,A66,AG47:AG67,"&gt;=0"))</f>
        <v/>
      </c>
      <c r="D66" s="4" t="str">
        <f>IF(OR(C66="",C66=0),"",COUNTIF(AJ47:AJ67,A66))</f>
        <v/>
      </c>
      <c r="E66" s="4" t="str">
        <f t="shared" si="22"/>
        <v/>
      </c>
      <c r="F66" s="4"/>
      <c r="G66" s="4"/>
      <c r="H66" s="4" t="str">
        <f>IF(OR(C66="",C66=0),"",SUMIFS(AH47:AH67,M47:M67,A66)+SUMIFS(AI47:AI67,O47:O67,A66))</f>
        <v/>
      </c>
      <c r="I66" s="4" t="str">
        <f>IF(OR(C66="",C66=0),"",SUMIFS(AI47:AI67,M47:M67,A66)+SUMIFS(AH47:AH67,O47:O67,A66))</f>
        <v/>
      </c>
      <c r="J66" s="4">
        <f t="shared" si="23"/>
        <v>0</v>
      </c>
      <c r="K66" s="5"/>
      <c r="L66" s="7"/>
      <c r="M66" s="23" t="s">
        <v>22</v>
      </c>
      <c r="N66" s="23" t="s">
        <v>21</v>
      </c>
      <c r="O66" s="24" t="s">
        <v>178</v>
      </c>
      <c r="P66" s="25" t="str">
        <f t="array" ref="P66">IFERROR(IF(M66&lt;&gt;"",INDEX(B47:B53,MATCH(M66,A47:A53,0))&amp;"",""),"")</f>
        <v/>
      </c>
      <c r="Q66" s="25" t="str">
        <f t="array" ref="Q66">IFERROR(IF(O66&lt;&gt;"",INDEX(B47:B53,MATCH(O66,A47:A53,0))&amp;"",""),"")</f>
        <v/>
      </c>
      <c r="R66" s="23"/>
      <c r="S66" s="26"/>
      <c r="T66" s="23" t="s">
        <v>23</v>
      </c>
      <c r="U66" s="27"/>
      <c r="V66" s="23"/>
      <c r="W66" s="26"/>
      <c r="X66" s="23" t="s">
        <v>23</v>
      </c>
      <c r="Y66" s="27"/>
      <c r="Z66" s="23"/>
      <c r="AA66" s="26"/>
      <c r="AB66" s="23" t="s">
        <v>23</v>
      </c>
      <c r="AC66" s="27"/>
      <c r="AD66" s="23"/>
      <c r="AE66" s="28" t="str">
        <f t="shared" si="24"/>
        <v/>
      </c>
      <c r="AF66" s="29" t="s">
        <v>23</v>
      </c>
      <c r="AG66" s="30" t="str">
        <f t="shared" si="25"/>
        <v/>
      </c>
      <c r="AH66" s="31" t="str">
        <f t="shared" si="26"/>
        <v/>
      </c>
      <c r="AI66" s="31" t="str">
        <f t="shared" si="27"/>
        <v/>
      </c>
      <c r="AJ66" s="31" t="str">
        <f t="shared" si="28"/>
        <v/>
      </c>
      <c r="AK66" s="25" t="str">
        <f t="array" ref="AK66">IFERROR(INDEX(B47:B53,MATCH(AJ66,A47:A53,0))&amp;"","")</f>
        <v/>
      </c>
      <c r="AL66" s="3"/>
    </row>
    <row r="67" ht="15.75" customHeight="1">
      <c r="A67" s="4"/>
      <c r="B67" s="3"/>
      <c r="C67" s="4" t="str">
        <f>IF(OR(A67="",B67=""),"",COUNTIFS(M47:M67,A67,AE47:AE67,"&gt;=0")+COUNTIFS(O47:O67,A67,AG47:AG67,"&gt;=0"))</f>
        <v/>
      </c>
      <c r="D67" s="4" t="str">
        <f>IF(OR(C67="",C67=0),"",COUNTIF(AJ47:AJ67,A67))</f>
        <v/>
      </c>
      <c r="E67" s="4" t="str">
        <f t="shared" si="22"/>
        <v/>
      </c>
      <c r="F67" s="4"/>
      <c r="G67" s="4"/>
      <c r="H67" s="4" t="str">
        <f>IF(OR(C67="",C67=0),"",SUMIFS(AH47:AH67,M47:M67,A67)+SUMIFS(AI47:AI67,O47:O67,A67))</f>
        <v/>
      </c>
      <c r="I67" s="4" t="str">
        <f>IF(OR(C67="",C67=0),"",SUMIFS(AI47:AI67,M47:M67,A67)+SUMIFS(AH47:AH67,O47:O67,A67))</f>
        <v/>
      </c>
      <c r="J67" s="4">
        <f t="shared" si="23"/>
        <v>0</v>
      </c>
      <c r="K67" s="5"/>
      <c r="L67" s="7"/>
      <c r="M67" s="4" t="s">
        <v>99</v>
      </c>
      <c r="N67" s="4" t="s">
        <v>21</v>
      </c>
      <c r="O67" s="15" t="s">
        <v>177</v>
      </c>
      <c r="P67" s="3" t="str">
        <f t="array" ref="P67">IFERROR(IF(M67&lt;&gt;"",INDEX(B47:B53,MATCH(M67,A47:A53,0))&amp;"",""),"")</f>
        <v/>
      </c>
      <c r="Q67" s="3" t="str">
        <f t="array" ref="Q67">IFERROR(IF(O67&lt;&gt;"",INDEX(B47:B53,MATCH(O67,A47:A53,0))&amp;"",""),"")</f>
        <v/>
      </c>
      <c r="R67" s="4"/>
      <c r="S67" s="35"/>
      <c r="T67" s="37" t="s">
        <v>23</v>
      </c>
      <c r="U67" s="129"/>
      <c r="V67" s="4"/>
      <c r="W67" s="35"/>
      <c r="X67" s="37" t="s">
        <v>23</v>
      </c>
      <c r="Y67" s="129"/>
      <c r="Z67" s="4"/>
      <c r="AA67" s="35"/>
      <c r="AB67" s="37" t="s">
        <v>23</v>
      </c>
      <c r="AC67" s="129"/>
      <c r="AD67" s="4"/>
      <c r="AE67" s="130" t="str">
        <f t="shared" si="24"/>
        <v/>
      </c>
      <c r="AF67" s="131" t="s">
        <v>23</v>
      </c>
      <c r="AG67" s="38" t="str">
        <f t="shared" si="25"/>
        <v/>
      </c>
      <c r="AH67" s="19" t="str">
        <f t="shared" si="26"/>
        <v/>
      </c>
      <c r="AI67" s="19" t="str">
        <f t="shared" si="27"/>
        <v/>
      </c>
      <c r="AJ67" s="19" t="str">
        <f t="shared" si="28"/>
        <v/>
      </c>
      <c r="AK67" s="3" t="str">
        <f t="array" ref="AK67">IFERROR(INDEX(B47:B53,MATCH(AJ67,A47:A53,0))&amp;"","")</f>
        <v/>
      </c>
      <c r="AL67" s="3"/>
    </row>
    <row r="68" ht="15.75" customHeight="1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4"/>
      <c r="N68" s="4"/>
      <c r="O68" s="4"/>
      <c r="P68" s="3"/>
      <c r="Q68" s="3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5"/>
      <c r="AF68" s="5"/>
      <c r="AG68" s="5"/>
      <c r="AH68" s="19"/>
      <c r="AI68" s="19"/>
      <c r="AJ68" s="19"/>
      <c r="AK68" s="3"/>
      <c r="AL68" s="3"/>
    </row>
    <row r="69" ht="15.75" customHeight="1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4"/>
      <c r="N69" s="4"/>
      <c r="O69" s="4"/>
      <c r="P69" s="3"/>
      <c r="Q69" s="3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5"/>
      <c r="AF69" s="5"/>
      <c r="AG69" s="5"/>
      <c r="AH69" s="19"/>
      <c r="AI69" s="19"/>
      <c r="AJ69" s="19"/>
      <c r="AK69" s="3"/>
      <c r="AL69" s="3"/>
    </row>
    <row r="70" ht="15.75" customHeight="1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4"/>
      <c r="N70" s="4"/>
      <c r="O70" s="4"/>
      <c r="P70" s="3"/>
      <c r="Q70" s="3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5"/>
      <c r="AF70" s="5"/>
      <c r="AG70" s="5"/>
      <c r="AH70" s="19"/>
      <c r="AI70" s="19"/>
      <c r="AJ70" s="19"/>
      <c r="AK70" s="3"/>
      <c r="AL70" s="3"/>
    </row>
    <row r="71" ht="15.75" customHeight="1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4"/>
      <c r="N71" s="4"/>
      <c r="O71" s="4"/>
      <c r="P71" s="3"/>
      <c r="Q71" s="3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5"/>
      <c r="AF71" s="5"/>
      <c r="AG71" s="5"/>
      <c r="AH71" s="19"/>
      <c r="AI71" s="19"/>
      <c r="AJ71" s="19"/>
      <c r="AK71" s="3"/>
      <c r="AL71" s="3"/>
    </row>
    <row r="72" ht="15.75" customHeight="1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4"/>
      <c r="N72" s="4"/>
      <c r="O72" s="4"/>
      <c r="P72" s="3"/>
      <c r="Q72" s="3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5"/>
      <c r="AF72" s="5"/>
      <c r="AG72" s="5"/>
      <c r="AH72" s="19"/>
      <c r="AI72" s="19"/>
      <c r="AJ72" s="19"/>
      <c r="AK72" s="3"/>
      <c r="AL72" s="3"/>
    </row>
    <row r="73" ht="15.75" customHeight="1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4"/>
      <c r="N73" s="4"/>
      <c r="O73" s="4"/>
      <c r="P73" s="3"/>
      <c r="Q73" s="3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5"/>
      <c r="AF73" s="5"/>
      <c r="AG73" s="5"/>
      <c r="AH73" s="19"/>
      <c r="AI73" s="19"/>
      <c r="AJ73" s="19"/>
      <c r="AK73" s="3"/>
      <c r="AL73" s="3"/>
    </row>
    <row r="74" ht="15.75" customHeight="1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4"/>
      <c r="N74" s="4"/>
      <c r="O74" s="4"/>
      <c r="P74" s="3"/>
      <c r="Q74" s="3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5"/>
      <c r="AF74" s="5"/>
      <c r="AG74" s="5"/>
      <c r="AH74" s="19"/>
      <c r="AI74" s="19"/>
      <c r="AJ74" s="19"/>
      <c r="AK74" s="3"/>
      <c r="AL74" s="3"/>
    </row>
    <row r="75" ht="15.75" customHeight="1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4"/>
      <c r="N75" s="4"/>
      <c r="O75" s="4"/>
      <c r="P75" s="3"/>
      <c r="Q75" s="3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5"/>
      <c r="AF75" s="5"/>
      <c r="AG75" s="5"/>
      <c r="AH75" s="19"/>
      <c r="AI75" s="19"/>
      <c r="AJ75" s="19"/>
      <c r="AK75" s="3"/>
      <c r="AL75" s="3"/>
    </row>
    <row r="76" ht="15.75" customHeight="1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4"/>
      <c r="N76" s="4"/>
      <c r="O76" s="4"/>
      <c r="P76" s="3"/>
      <c r="Q76" s="3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5"/>
      <c r="AF76" s="5"/>
      <c r="AG76" s="5"/>
      <c r="AH76" s="19"/>
      <c r="AI76" s="19"/>
      <c r="AJ76" s="19"/>
      <c r="AK76" s="3"/>
      <c r="AL76" s="3"/>
    </row>
    <row r="77" ht="15.75" customHeight="1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4"/>
      <c r="N77" s="4"/>
      <c r="O77" s="4"/>
      <c r="P77" s="3"/>
      <c r="Q77" s="3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5"/>
      <c r="AF77" s="5"/>
      <c r="AG77" s="5"/>
      <c r="AH77" s="19"/>
      <c r="AI77" s="19"/>
      <c r="AJ77" s="19"/>
      <c r="AK77" s="3"/>
      <c r="AL77" s="3"/>
    </row>
    <row r="78" ht="15.75" customHeight="1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4"/>
      <c r="N78" s="4"/>
      <c r="O78" s="4"/>
      <c r="P78" s="3"/>
      <c r="Q78" s="3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5"/>
      <c r="AF78" s="5"/>
      <c r="AG78" s="5"/>
      <c r="AH78" s="19"/>
      <c r="AI78" s="19"/>
      <c r="AJ78" s="19"/>
      <c r="AK78" s="3"/>
      <c r="AL78" s="3"/>
    </row>
    <row r="79" ht="15.75" customHeight="1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4"/>
      <c r="N79" s="4"/>
      <c r="O79" s="4"/>
      <c r="P79" s="3"/>
      <c r="Q79" s="3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5"/>
      <c r="AF79" s="5"/>
      <c r="AG79" s="5"/>
      <c r="AH79" s="19"/>
      <c r="AI79" s="19"/>
      <c r="AJ79" s="19"/>
      <c r="AK79" s="3"/>
      <c r="AL79" s="3"/>
    </row>
    <row r="80" ht="15.75" customHeight="1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4"/>
      <c r="N80" s="4"/>
      <c r="O80" s="4"/>
      <c r="P80" s="3"/>
      <c r="Q80" s="3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5"/>
      <c r="AF80" s="5"/>
      <c r="AG80" s="5"/>
      <c r="AH80" s="19"/>
      <c r="AI80" s="19"/>
      <c r="AJ80" s="19"/>
      <c r="AK80" s="3"/>
      <c r="AL80" s="3"/>
    </row>
    <row r="81" ht="15.75" customHeight="1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4"/>
      <c r="N81" s="4"/>
      <c r="O81" s="4"/>
      <c r="P81" s="3"/>
      <c r="Q81" s="3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5"/>
      <c r="AF81" s="5"/>
      <c r="AG81" s="5"/>
      <c r="AH81" s="19"/>
      <c r="AI81" s="19"/>
      <c r="AJ81" s="19"/>
      <c r="AK81" s="3"/>
      <c r="AL81" s="3"/>
    </row>
    <row r="82" ht="15.75" customHeight="1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4"/>
      <c r="N82" s="4"/>
      <c r="O82" s="4"/>
      <c r="P82" s="3"/>
      <c r="Q82" s="3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5"/>
      <c r="AF82" s="5"/>
      <c r="AG82" s="5"/>
      <c r="AH82" s="19"/>
      <c r="AI82" s="19"/>
      <c r="AJ82" s="19"/>
      <c r="AK82" s="3"/>
      <c r="AL82" s="3"/>
    </row>
    <row r="83" ht="15.75" customHeight="1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4"/>
      <c r="N83" s="4"/>
      <c r="O83" s="4"/>
      <c r="P83" s="3"/>
      <c r="Q83" s="3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5"/>
      <c r="AF83" s="5"/>
      <c r="AG83" s="5"/>
      <c r="AH83" s="19"/>
      <c r="AI83" s="19"/>
      <c r="AJ83" s="19"/>
      <c r="AK83" s="3"/>
      <c r="AL83" s="3"/>
    </row>
    <row r="84" ht="15.75" customHeight="1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4"/>
      <c r="N84" s="4"/>
      <c r="O84" s="4"/>
      <c r="P84" s="3"/>
      <c r="Q84" s="3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5"/>
      <c r="AF84" s="5"/>
      <c r="AG84" s="5"/>
      <c r="AH84" s="19"/>
      <c r="AI84" s="19"/>
      <c r="AJ84" s="19"/>
      <c r="AK84" s="3"/>
      <c r="AL84" s="3"/>
    </row>
    <row r="85" ht="15.75" customHeight="1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4"/>
      <c r="N85" s="4"/>
      <c r="O85" s="4"/>
      <c r="P85" s="3"/>
      <c r="Q85" s="3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5"/>
      <c r="AF85" s="5"/>
      <c r="AG85" s="5"/>
      <c r="AH85" s="19"/>
      <c r="AI85" s="19"/>
      <c r="AJ85" s="19"/>
      <c r="AK85" s="3"/>
      <c r="AL85" s="3"/>
    </row>
    <row r="86" ht="15.75" customHeight="1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4"/>
      <c r="N86" s="4"/>
      <c r="O86" s="4"/>
      <c r="P86" s="3"/>
      <c r="Q86" s="3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5"/>
      <c r="AF86" s="5"/>
      <c r="AG86" s="5"/>
      <c r="AH86" s="19"/>
      <c r="AI86" s="19"/>
      <c r="AJ86" s="19"/>
      <c r="AK86" s="3"/>
      <c r="AL86" s="3"/>
    </row>
    <row r="87" ht="15.75" customHeight="1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4"/>
      <c r="N87" s="4"/>
      <c r="O87" s="4"/>
      <c r="P87" s="3"/>
      <c r="Q87" s="3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5"/>
      <c r="AF87" s="5"/>
      <c r="AG87" s="5"/>
      <c r="AH87" s="19"/>
      <c r="AI87" s="19"/>
      <c r="AJ87" s="19"/>
      <c r="AK87" s="3"/>
      <c r="AL87" s="3"/>
    </row>
    <row r="88" ht="15.75" customHeight="1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4"/>
      <c r="N88" s="4"/>
      <c r="O88" s="4"/>
      <c r="P88" s="3"/>
      <c r="Q88" s="3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5"/>
      <c r="AF88" s="5"/>
      <c r="AG88" s="5"/>
      <c r="AH88" s="19"/>
      <c r="AI88" s="19"/>
      <c r="AJ88" s="19"/>
      <c r="AK88" s="3"/>
      <c r="AL88" s="3"/>
    </row>
    <row r="89" ht="15.75" customHeight="1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4"/>
      <c r="N89" s="4"/>
      <c r="O89" s="4"/>
      <c r="P89" s="3"/>
      <c r="Q89" s="3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5"/>
      <c r="AF89" s="5"/>
      <c r="AG89" s="5"/>
      <c r="AH89" s="19"/>
      <c r="AI89" s="19"/>
      <c r="AJ89" s="19"/>
      <c r="AK89" s="3"/>
      <c r="AL89" s="3"/>
    </row>
    <row r="90" ht="15.75" customHeight="1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4"/>
      <c r="N90" s="4"/>
      <c r="O90" s="4"/>
      <c r="P90" s="3"/>
      <c r="Q90" s="3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5"/>
      <c r="AF90" s="5"/>
      <c r="AG90" s="5"/>
      <c r="AH90" s="19"/>
      <c r="AI90" s="19"/>
      <c r="AJ90" s="19"/>
      <c r="AK90" s="3"/>
      <c r="AL90" s="3"/>
    </row>
    <row r="91" ht="15.75" customHeight="1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4"/>
      <c r="N91" s="4"/>
      <c r="O91" s="4"/>
      <c r="P91" s="3"/>
      <c r="Q91" s="3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5"/>
      <c r="AF91" s="5"/>
      <c r="AG91" s="5"/>
      <c r="AH91" s="19"/>
      <c r="AI91" s="19"/>
      <c r="AJ91" s="19"/>
      <c r="AK91" s="3"/>
      <c r="AL91" s="3"/>
    </row>
    <row r="92" ht="15.75" customHeight="1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4"/>
      <c r="N92" s="4"/>
      <c r="O92" s="4"/>
      <c r="P92" s="3"/>
      <c r="Q92" s="3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5"/>
      <c r="AF92" s="5"/>
      <c r="AG92" s="5"/>
      <c r="AH92" s="19"/>
      <c r="AI92" s="19"/>
      <c r="AJ92" s="19"/>
      <c r="AK92" s="3"/>
      <c r="AL92" s="3"/>
    </row>
    <row r="93" ht="15.75" customHeight="1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4"/>
      <c r="N93" s="4"/>
      <c r="O93" s="4"/>
      <c r="P93" s="3"/>
      <c r="Q93" s="3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5"/>
      <c r="AF93" s="5"/>
      <c r="AG93" s="5"/>
      <c r="AH93" s="19"/>
      <c r="AI93" s="19"/>
      <c r="AJ93" s="19"/>
      <c r="AK93" s="3"/>
      <c r="AL93" s="3"/>
    </row>
    <row r="94" ht="15.75" customHeight="1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4"/>
      <c r="N94" s="4"/>
      <c r="O94" s="4"/>
      <c r="P94" s="3"/>
      <c r="Q94" s="3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5"/>
      <c r="AF94" s="5"/>
      <c r="AG94" s="5"/>
      <c r="AH94" s="19"/>
      <c r="AI94" s="19"/>
      <c r="AJ94" s="19"/>
      <c r="AK94" s="3"/>
      <c r="AL94" s="3"/>
    </row>
    <row r="95" ht="15.75" customHeight="1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4"/>
      <c r="N95" s="4"/>
      <c r="O95" s="4"/>
      <c r="P95" s="3"/>
      <c r="Q95" s="3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5"/>
      <c r="AF95" s="5"/>
      <c r="AG95" s="5"/>
      <c r="AH95" s="19"/>
      <c r="AI95" s="19"/>
      <c r="AJ95" s="19"/>
      <c r="AK95" s="3"/>
      <c r="AL95" s="3"/>
    </row>
    <row r="96" ht="15.75" customHeight="1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4"/>
      <c r="N96" s="4"/>
      <c r="O96" s="4"/>
      <c r="P96" s="3"/>
      <c r="Q96" s="3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5"/>
      <c r="AF96" s="5"/>
      <c r="AG96" s="5"/>
      <c r="AH96" s="19"/>
      <c r="AI96" s="19"/>
      <c r="AJ96" s="19"/>
      <c r="AK96" s="3"/>
      <c r="AL96" s="3"/>
    </row>
    <row r="97" ht="15.75" customHeight="1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4"/>
      <c r="N97" s="4"/>
      <c r="O97" s="4"/>
      <c r="P97" s="3"/>
      <c r="Q97" s="3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5"/>
      <c r="AF97" s="5"/>
      <c r="AG97" s="5"/>
      <c r="AH97" s="19"/>
      <c r="AI97" s="19"/>
      <c r="AJ97" s="19"/>
      <c r="AK97" s="3"/>
      <c r="AL97" s="3"/>
    </row>
    <row r="98" ht="15.75" customHeight="1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4"/>
      <c r="N98" s="4"/>
      <c r="O98" s="4"/>
      <c r="P98" s="3"/>
      <c r="Q98" s="3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5"/>
      <c r="AF98" s="5"/>
      <c r="AG98" s="5"/>
      <c r="AH98" s="19"/>
      <c r="AI98" s="19"/>
      <c r="AJ98" s="19"/>
      <c r="AK98" s="3"/>
      <c r="AL98" s="3"/>
    </row>
    <row r="99" ht="15.75" customHeight="1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4"/>
      <c r="N99" s="4"/>
      <c r="O99" s="4"/>
      <c r="P99" s="3"/>
      <c r="Q99" s="3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5"/>
      <c r="AF99" s="5"/>
      <c r="AG99" s="5"/>
      <c r="AH99" s="19"/>
      <c r="AI99" s="19"/>
      <c r="AJ99" s="19"/>
      <c r="AK99" s="3"/>
      <c r="AL99" s="3"/>
    </row>
    <row r="100" ht="15.75" customHeight="1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4"/>
      <c r="N100" s="4"/>
      <c r="O100" s="4"/>
      <c r="P100" s="3"/>
      <c r="Q100" s="3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5"/>
      <c r="AF100" s="5"/>
      <c r="AG100" s="5"/>
      <c r="AH100" s="19"/>
      <c r="AI100" s="19"/>
      <c r="AJ100" s="19"/>
      <c r="AK100" s="3"/>
      <c r="AL100" s="3"/>
    </row>
    <row r="101" ht="15.75" customHeight="1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4"/>
      <c r="N101" s="4"/>
      <c r="O101" s="4"/>
      <c r="P101" s="3"/>
      <c r="Q101" s="3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5"/>
      <c r="AF101" s="5"/>
      <c r="AG101" s="5"/>
      <c r="AH101" s="19"/>
      <c r="AI101" s="19"/>
      <c r="AJ101" s="19"/>
      <c r="AK101" s="3"/>
      <c r="AL101" s="3"/>
    </row>
    <row r="102" ht="15.75" customHeight="1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4"/>
      <c r="N102" s="4"/>
      <c r="O102" s="4"/>
      <c r="P102" s="3"/>
      <c r="Q102" s="3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5"/>
      <c r="AF102" s="5"/>
      <c r="AG102" s="5"/>
      <c r="AH102" s="19"/>
      <c r="AI102" s="19"/>
      <c r="AJ102" s="19"/>
      <c r="AK102" s="3"/>
      <c r="AL102" s="3"/>
    </row>
    <row r="103" ht="15.75" customHeight="1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4"/>
      <c r="N103" s="4"/>
      <c r="O103" s="4"/>
      <c r="P103" s="3"/>
      <c r="Q103" s="3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5"/>
      <c r="AF103" s="5"/>
      <c r="AG103" s="5"/>
      <c r="AH103" s="19"/>
      <c r="AI103" s="19"/>
      <c r="AJ103" s="19"/>
      <c r="AK103" s="3"/>
      <c r="AL103" s="3"/>
    </row>
    <row r="104" ht="15.75" customHeight="1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4"/>
      <c r="N104" s="4"/>
      <c r="O104" s="4"/>
      <c r="P104" s="3"/>
      <c r="Q104" s="3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5"/>
      <c r="AF104" s="5"/>
      <c r="AG104" s="5"/>
      <c r="AH104" s="19"/>
      <c r="AI104" s="19"/>
      <c r="AJ104" s="19"/>
      <c r="AK104" s="3"/>
      <c r="AL104" s="3"/>
    </row>
    <row r="105" ht="15.75" customHeight="1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4"/>
      <c r="N105" s="4"/>
      <c r="O105" s="4"/>
      <c r="P105" s="3"/>
      <c r="Q105" s="3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5"/>
      <c r="AF105" s="5"/>
      <c r="AG105" s="5"/>
      <c r="AH105" s="19"/>
      <c r="AI105" s="19"/>
      <c r="AJ105" s="19"/>
      <c r="AK105" s="3"/>
      <c r="AL105" s="3"/>
    </row>
    <row r="106" ht="15.75" customHeight="1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4"/>
      <c r="N106" s="4"/>
      <c r="O106" s="4"/>
      <c r="P106" s="3"/>
      <c r="Q106" s="3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5"/>
      <c r="AF106" s="5"/>
      <c r="AG106" s="5"/>
      <c r="AH106" s="19"/>
      <c r="AI106" s="19"/>
      <c r="AJ106" s="19"/>
      <c r="AK106" s="3"/>
      <c r="AL106" s="3"/>
    </row>
    <row r="107" ht="15.75" customHeight="1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4"/>
      <c r="N107" s="4"/>
      <c r="O107" s="4"/>
      <c r="P107" s="3"/>
      <c r="Q107" s="3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5"/>
      <c r="AF107" s="5"/>
      <c r="AG107" s="5"/>
      <c r="AH107" s="19"/>
      <c r="AI107" s="19"/>
      <c r="AJ107" s="19"/>
      <c r="AK107" s="3"/>
      <c r="AL107" s="3"/>
    </row>
    <row r="108" ht="15.75" customHeight="1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4"/>
      <c r="N108" s="4"/>
      <c r="O108" s="4"/>
      <c r="P108" s="3"/>
      <c r="Q108" s="3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5"/>
      <c r="AF108" s="5"/>
      <c r="AG108" s="5"/>
      <c r="AH108" s="19"/>
      <c r="AI108" s="19"/>
      <c r="AJ108" s="19"/>
      <c r="AK108" s="3"/>
      <c r="AL108" s="3"/>
    </row>
    <row r="109" ht="15.75" customHeight="1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4"/>
      <c r="N109" s="4"/>
      <c r="O109" s="4"/>
      <c r="P109" s="3"/>
      <c r="Q109" s="3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5"/>
      <c r="AF109" s="5"/>
      <c r="AG109" s="5"/>
      <c r="AH109" s="19"/>
      <c r="AI109" s="19"/>
      <c r="AJ109" s="19"/>
      <c r="AK109" s="3"/>
      <c r="AL109" s="3"/>
    </row>
    <row r="110" ht="15.75" customHeight="1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4"/>
      <c r="N110" s="4"/>
      <c r="O110" s="4"/>
      <c r="P110" s="3"/>
      <c r="Q110" s="3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5"/>
      <c r="AF110" s="5"/>
      <c r="AG110" s="5"/>
      <c r="AH110" s="19"/>
      <c r="AI110" s="19"/>
      <c r="AJ110" s="19"/>
      <c r="AK110" s="3"/>
      <c r="AL110" s="3"/>
    </row>
    <row r="111" ht="15.75" customHeight="1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4"/>
      <c r="N111" s="4"/>
      <c r="O111" s="4"/>
      <c r="P111" s="3"/>
      <c r="Q111" s="3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5"/>
      <c r="AF111" s="5"/>
      <c r="AG111" s="5"/>
      <c r="AH111" s="19"/>
      <c r="AI111" s="19"/>
      <c r="AJ111" s="19"/>
      <c r="AK111" s="3"/>
      <c r="AL111" s="3"/>
    </row>
    <row r="112" ht="15.75" customHeight="1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4"/>
      <c r="N112" s="4"/>
      <c r="O112" s="4"/>
      <c r="P112" s="3"/>
      <c r="Q112" s="3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5"/>
      <c r="AF112" s="5"/>
      <c r="AG112" s="5"/>
      <c r="AH112" s="19"/>
      <c r="AI112" s="19"/>
      <c r="AJ112" s="19"/>
      <c r="AK112" s="3"/>
      <c r="AL112" s="3"/>
    </row>
    <row r="113" ht="15.75" customHeight="1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4"/>
      <c r="N113" s="4"/>
      <c r="O113" s="4"/>
      <c r="P113" s="3"/>
      <c r="Q113" s="3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5"/>
      <c r="AF113" s="5"/>
      <c r="AG113" s="5"/>
      <c r="AH113" s="19"/>
      <c r="AI113" s="19"/>
      <c r="AJ113" s="19"/>
      <c r="AK113" s="3"/>
      <c r="AL113" s="3"/>
    </row>
    <row r="114" ht="15.75" customHeight="1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4"/>
      <c r="N114" s="4"/>
      <c r="O114" s="4"/>
      <c r="P114" s="3"/>
      <c r="Q114" s="3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5"/>
      <c r="AF114" s="5"/>
      <c r="AG114" s="5"/>
      <c r="AH114" s="19"/>
      <c r="AI114" s="19"/>
      <c r="AJ114" s="19"/>
      <c r="AK114" s="3"/>
      <c r="AL114" s="3"/>
    </row>
    <row r="115" ht="15.75" customHeight="1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4"/>
      <c r="N115" s="4"/>
      <c r="O115" s="4"/>
      <c r="P115" s="3"/>
      <c r="Q115" s="3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5"/>
      <c r="AF115" s="5"/>
      <c r="AG115" s="5"/>
      <c r="AH115" s="19"/>
      <c r="AI115" s="19"/>
      <c r="AJ115" s="19"/>
      <c r="AK115" s="3"/>
      <c r="AL115" s="3"/>
    </row>
    <row r="116" ht="15.75" customHeight="1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4"/>
      <c r="N116" s="4"/>
      <c r="O116" s="4"/>
      <c r="P116" s="3"/>
      <c r="Q116" s="3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5"/>
      <c r="AF116" s="5"/>
      <c r="AG116" s="5"/>
      <c r="AH116" s="19"/>
      <c r="AI116" s="19"/>
      <c r="AJ116" s="19"/>
      <c r="AK116" s="3"/>
      <c r="AL116" s="3"/>
    </row>
    <row r="117" ht="15.75" customHeight="1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4"/>
      <c r="N117" s="4"/>
      <c r="O117" s="4"/>
      <c r="P117" s="3"/>
      <c r="Q117" s="3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5"/>
      <c r="AF117" s="5"/>
      <c r="AG117" s="5"/>
      <c r="AH117" s="19"/>
      <c r="AI117" s="19"/>
      <c r="AJ117" s="19"/>
      <c r="AK117" s="3"/>
      <c r="AL117" s="3"/>
    </row>
    <row r="118" ht="15.75" customHeight="1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4"/>
      <c r="N118" s="4"/>
      <c r="O118" s="4"/>
      <c r="P118" s="3"/>
      <c r="Q118" s="3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5"/>
      <c r="AF118" s="5"/>
      <c r="AG118" s="5"/>
      <c r="AH118" s="19"/>
      <c r="AI118" s="19"/>
      <c r="AJ118" s="19"/>
      <c r="AK118" s="3"/>
      <c r="AL118" s="3"/>
    </row>
    <row r="119" ht="15.75" customHeight="1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4"/>
      <c r="N119" s="4"/>
      <c r="O119" s="4"/>
      <c r="P119" s="3"/>
      <c r="Q119" s="3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5"/>
      <c r="AF119" s="5"/>
      <c r="AG119" s="5"/>
      <c r="AH119" s="19"/>
      <c r="AI119" s="19"/>
      <c r="AJ119" s="19"/>
      <c r="AK119" s="3"/>
      <c r="AL119" s="3"/>
    </row>
    <row r="120" ht="15.75" customHeight="1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4"/>
      <c r="N120" s="4"/>
      <c r="O120" s="4"/>
      <c r="P120" s="3"/>
      <c r="Q120" s="3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5"/>
      <c r="AF120" s="5"/>
      <c r="AG120" s="5"/>
      <c r="AH120" s="19"/>
      <c r="AI120" s="19"/>
      <c r="AJ120" s="19"/>
      <c r="AK120" s="3"/>
      <c r="AL120" s="3"/>
    </row>
    <row r="121" ht="15.75" customHeight="1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4"/>
      <c r="N121" s="4"/>
      <c r="O121" s="4"/>
      <c r="P121" s="3"/>
      <c r="Q121" s="3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5"/>
      <c r="AF121" s="5"/>
      <c r="AG121" s="5"/>
      <c r="AH121" s="19"/>
      <c r="AI121" s="19"/>
      <c r="AJ121" s="19"/>
      <c r="AK121" s="3"/>
      <c r="AL121" s="3"/>
    </row>
    <row r="122" ht="15.75" customHeight="1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4"/>
      <c r="N122" s="4"/>
      <c r="O122" s="4"/>
      <c r="P122" s="3"/>
      <c r="Q122" s="3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5"/>
      <c r="AF122" s="5"/>
      <c r="AG122" s="5"/>
      <c r="AH122" s="19"/>
      <c r="AI122" s="19"/>
      <c r="AJ122" s="19"/>
      <c r="AK122" s="3"/>
      <c r="AL122" s="3"/>
    </row>
    <row r="123" ht="15.75" customHeight="1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4"/>
      <c r="N123" s="4"/>
      <c r="O123" s="4"/>
      <c r="P123" s="3"/>
      <c r="Q123" s="3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5"/>
      <c r="AF123" s="5"/>
      <c r="AG123" s="5"/>
      <c r="AH123" s="19"/>
      <c r="AI123" s="19"/>
      <c r="AJ123" s="19"/>
      <c r="AK123" s="3"/>
      <c r="AL123" s="3"/>
    </row>
    <row r="124" ht="15.75" customHeight="1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4"/>
      <c r="N124" s="4"/>
      <c r="O124" s="4"/>
      <c r="P124" s="3"/>
      <c r="Q124" s="3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5"/>
      <c r="AF124" s="5"/>
      <c r="AG124" s="5"/>
      <c r="AH124" s="19"/>
      <c r="AI124" s="19"/>
      <c r="AJ124" s="19"/>
      <c r="AK124" s="3"/>
      <c r="AL124" s="3"/>
    </row>
    <row r="125" ht="15.75" customHeight="1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4"/>
      <c r="N125" s="4"/>
      <c r="O125" s="4"/>
      <c r="P125" s="3"/>
      <c r="Q125" s="3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5"/>
      <c r="AF125" s="5"/>
      <c r="AG125" s="5"/>
      <c r="AH125" s="19"/>
      <c r="AI125" s="19"/>
      <c r="AJ125" s="19"/>
      <c r="AK125" s="3"/>
      <c r="AL125" s="3"/>
    </row>
    <row r="126" ht="15.75" customHeight="1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4"/>
      <c r="N126" s="4"/>
      <c r="O126" s="4"/>
      <c r="P126" s="3"/>
      <c r="Q126" s="3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5"/>
      <c r="AF126" s="5"/>
      <c r="AG126" s="5"/>
      <c r="AH126" s="19"/>
      <c r="AI126" s="19"/>
      <c r="AJ126" s="19"/>
      <c r="AK126" s="3"/>
      <c r="AL126" s="3"/>
    </row>
    <row r="127" ht="15.75" customHeight="1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4"/>
      <c r="N127" s="4"/>
      <c r="O127" s="4"/>
      <c r="P127" s="3"/>
      <c r="Q127" s="3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5"/>
      <c r="AF127" s="5"/>
      <c r="AG127" s="5"/>
      <c r="AH127" s="19"/>
      <c r="AI127" s="19"/>
      <c r="AJ127" s="19"/>
      <c r="AK127" s="3"/>
      <c r="AL127" s="3"/>
    </row>
    <row r="128" ht="15.75" customHeight="1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4"/>
      <c r="N128" s="4"/>
      <c r="O128" s="4"/>
      <c r="P128" s="3"/>
      <c r="Q128" s="3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5"/>
      <c r="AF128" s="5"/>
      <c r="AG128" s="5"/>
      <c r="AH128" s="19"/>
      <c r="AI128" s="19"/>
      <c r="AJ128" s="19"/>
      <c r="AK128" s="3"/>
      <c r="AL128" s="3"/>
    </row>
    <row r="129" ht="15.75" customHeight="1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4"/>
      <c r="N129" s="4"/>
      <c r="O129" s="4"/>
      <c r="P129" s="3"/>
      <c r="Q129" s="3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5"/>
      <c r="AF129" s="5"/>
      <c r="AG129" s="5"/>
      <c r="AH129" s="19"/>
      <c r="AI129" s="19"/>
      <c r="AJ129" s="19"/>
      <c r="AK129" s="3"/>
      <c r="AL129" s="3"/>
    </row>
    <row r="130" ht="15.75" customHeight="1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4"/>
      <c r="N130" s="4"/>
      <c r="O130" s="4"/>
      <c r="P130" s="3"/>
      <c r="Q130" s="3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5"/>
      <c r="AF130" s="5"/>
      <c r="AG130" s="5"/>
      <c r="AH130" s="19"/>
      <c r="AI130" s="19"/>
      <c r="AJ130" s="19"/>
      <c r="AK130" s="3"/>
      <c r="AL130" s="3"/>
    </row>
    <row r="131" ht="15.75" customHeight="1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4"/>
      <c r="N131" s="4"/>
      <c r="O131" s="4"/>
      <c r="P131" s="3"/>
      <c r="Q131" s="3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5"/>
      <c r="AF131" s="5"/>
      <c r="AG131" s="5"/>
      <c r="AH131" s="19"/>
      <c r="AI131" s="19"/>
      <c r="AJ131" s="19"/>
      <c r="AK131" s="3"/>
      <c r="AL131" s="3"/>
    </row>
    <row r="132" ht="15.75" customHeight="1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4"/>
      <c r="N132" s="4"/>
      <c r="O132" s="4"/>
      <c r="P132" s="3"/>
      <c r="Q132" s="3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5"/>
      <c r="AF132" s="5"/>
      <c r="AG132" s="5"/>
      <c r="AH132" s="19"/>
      <c r="AI132" s="19"/>
      <c r="AJ132" s="19"/>
      <c r="AK132" s="3"/>
      <c r="AL132" s="3"/>
    </row>
    <row r="133" ht="15.75" customHeight="1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4"/>
      <c r="N133" s="4"/>
      <c r="O133" s="4"/>
      <c r="P133" s="3"/>
      <c r="Q133" s="3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5"/>
      <c r="AF133" s="5"/>
      <c r="AG133" s="5"/>
      <c r="AH133" s="19"/>
      <c r="AI133" s="19"/>
      <c r="AJ133" s="19"/>
      <c r="AK133" s="3"/>
      <c r="AL133" s="3"/>
    </row>
    <row r="134" ht="15.75" customHeight="1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4"/>
      <c r="N134" s="4"/>
      <c r="O134" s="4"/>
      <c r="P134" s="3"/>
      <c r="Q134" s="3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5"/>
      <c r="AF134" s="5"/>
      <c r="AG134" s="5"/>
      <c r="AH134" s="19"/>
      <c r="AI134" s="19"/>
      <c r="AJ134" s="19"/>
      <c r="AK134" s="3"/>
      <c r="AL134" s="3"/>
    </row>
    <row r="135" ht="15.75" customHeight="1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4"/>
      <c r="N135" s="4"/>
      <c r="O135" s="4"/>
      <c r="P135" s="3"/>
      <c r="Q135" s="3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5"/>
      <c r="AF135" s="5"/>
      <c r="AG135" s="5"/>
      <c r="AH135" s="19"/>
      <c r="AI135" s="19"/>
      <c r="AJ135" s="19"/>
      <c r="AK135" s="3"/>
      <c r="AL135" s="3"/>
    </row>
    <row r="136" ht="15.75" customHeight="1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4"/>
      <c r="N136" s="4"/>
      <c r="O136" s="4"/>
      <c r="P136" s="3"/>
      <c r="Q136" s="3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5"/>
      <c r="AF136" s="5"/>
      <c r="AG136" s="5"/>
      <c r="AH136" s="19"/>
      <c r="AI136" s="19"/>
      <c r="AJ136" s="19"/>
      <c r="AK136" s="3"/>
      <c r="AL136" s="3"/>
    </row>
    <row r="137" ht="15.75" customHeight="1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4"/>
      <c r="N137" s="4"/>
      <c r="O137" s="4"/>
      <c r="P137" s="3"/>
      <c r="Q137" s="3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5"/>
      <c r="AF137" s="5"/>
      <c r="AG137" s="5"/>
      <c r="AH137" s="19"/>
      <c r="AI137" s="19"/>
      <c r="AJ137" s="19"/>
      <c r="AK137" s="3"/>
      <c r="AL137" s="3"/>
    </row>
    <row r="138" ht="15.75" customHeight="1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4"/>
      <c r="N138" s="4"/>
      <c r="O138" s="4"/>
      <c r="P138" s="3"/>
      <c r="Q138" s="3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5"/>
      <c r="AF138" s="5"/>
      <c r="AG138" s="5"/>
      <c r="AH138" s="19"/>
      <c r="AI138" s="19"/>
      <c r="AJ138" s="19"/>
      <c r="AK138" s="3"/>
      <c r="AL138" s="3"/>
    </row>
    <row r="139" ht="15.75" customHeight="1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4"/>
      <c r="N139" s="4"/>
      <c r="O139" s="4"/>
      <c r="P139" s="3"/>
      <c r="Q139" s="3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5"/>
      <c r="AF139" s="5"/>
      <c r="AG139" s="5"/>
      <c r="AH139" s="19"/>
      <c r="AI139" s="19"/>
      <c r="AJ139" s="19"/>
      <c r="AK139" s="3"/>
      <c r="AL139" s="3"/>
    </row>
    <row r="140" ht="15.75" customHeight="1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4"/>
      <c r="N140" s="4"/>
      <c r="O140" s="4"/>
      <c r="P140" s="3"/>
      <c r="Q140" s="3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5"/>
      <c r="AF140" s="5"/>
      <c r="AG140" s="5"/>
      <c r="AH140" s="19"/>
      <c r="AI140" s="19"/>
      <c r="AJ140" s="19"/>
      <c r="AK140" s="3"/>
      <c r="AL140" s="3"/>
    </row>
    <row r="141" ht="15.75" customHeight="1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4"/>
      <c r="N141" s="4"/>
      <c r="O141" s="4"/>
      <c r="P141" s="3"/>
      <c r="Q141" s="3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5"/>
      <c r="AF141" s="5"/>
      <c r="AG141" s="5"/>
      <c r="AH141" s="19"/>
      <c r="AI141" s="19"/>
      <c r="AJ141" s="19"/>
      <c r="AK141" s="3"/>
      <c r="AL141" s="3"/>
    </row>
    <row r="142" ht="15.75" customHeight="1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4"/>
      <c r="N142" s="4"/>
      <c r="O142" s="4"/>
      <c r="P142" s="3"/>
      <c r="Q142" s="3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5"/>
      <c r="AF142" s="5"/>
      <c r="AG142" s="5"/>
      <c r="AH142" s="19"/>
      <c r="AI142" s="19"/>
      <c r="AJ142" s="19"/>
      <c r="AK142" s="3"/>
      <c r="AL142" s="3"/>
    </row>
    <row r="143" ht="15.75" customHeight="1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4"/>
      <c r="N143" s="4"/>
      <c r="O143" s="4"/>
      <c r="P143" s="3"/>
      <c r="Q143" s="3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5"/>
      <c r="AF143" s="5"/>
      <c r="AG143" s="5"/>
      <c r="AH143" s="19"/>
      <c r="AI143" s="19"/>
      <c r="AJ143" s="19"/>
      <c r="AK143" s="3"/>
      <c r="AL143" s="3"/>
    </row>
    <row r="144" ht="15.75" customHeight="1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4"/>
      <c r="N144" s="4"/>
      <c r="O144" s="4"/>
      <c r="P144" s="3"/>
      <c r="Q144" s="3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5"/>
      <c r="AF144" s="5"/>
      <c r="AG144" s="5"/>
      <c r="AH144" s="19"/>
      <c r="AI144" s="19"/>
      <c r="AJ144" s="19"/>
      <c r="AK144" s="3"/>
      <c r="AL144" s="3"/>
    </row>
    <row r="145" ht="15.75" customHeight="1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4"/>
      <c r="N145" s="4"/>
      <c r="O145" s="4"/>
      <c r="P145" s="3"/>
      <c r="Q145" s="3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5"/>
      <c r="AF145" s="5"/>
      <c r="AG145" s="5"/>
      <c r="AH145" s="19"/>
      <c r="AI145" s="19"/>
      <c r="AJ145" s="19"/>
      <c r="AK145" s="3"/>
      <c r="AL145" s="3"/>
    </row>
    <row r="146" ht="15.75" customHeight="1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4"/>
      <c r="N146" s="4"/>
      <c r="O146" s="4"/>
      <c r="P146" s="3"/>
      <c r="Q146" s="3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5"/>
      <c r="AF146" s="5"/>
      <c r="AG146" s="5"/>
      <c r="AH146" s="19"/>
      <c r="AI146" s="19"/>
      <c r="AJ146" s="19"/>
      <c r="AK146" s="3"/>
      <c r="AL146" s="3"/>
    </row>
    <row r="147" ht="15.75" customHeight="1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4"/>
      <c r="N147" s="4"/>
      <c r="O147" s="4"/>
      <c r="P147" s="3"/>
      <c r="Q147" s="3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5"/>
      <c r="AF147" s="5"/>
      <c r="AG147" s="5"/>
      <c r="AH147" s="19"/>
      <c r="AI147" s="19"/>
      <c r="AJ147" s="19"/>
      <c r="AK147" s="3"/>
      <c r="AL147" s="3"/>
    </row>
    <row r="148" ht="15.75" customHeight="1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4"/>
      <c r="N148" s="4"/>
      <c r="O148" s="4"/>
      <c r="P148" s="3"/>
      <c r="Q148" s="3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5"/>
      <c r="AF148" s="5"/>
      <c r="AG148" s="5"/>
      <c r="AH148" s="19"/>
      <c r="AI148" s="19"/>
      <c r="AJ148" s="19"/>
      <c r="AK148" s="3"/>
      <c r="AL148" s="3"/>
    </row>
    <row r="149" ht="15.75" customHeight="1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4"/>
      <c r="N149" s="4"/>
      <c r="O149" s="4"/>
      <c r="P149" s="3"/>
      <c r="Q149" s="3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5"/>
      <c r="AF149" s="5"/>
      <c r="AG149" s="5"/>
      <c r="AH149" s="19"/>
      <c r="AI149" s="19"/>
      <c r="AJ149" s="19"/>
      <c r="AK149" s="3"/>
      <c r="AL149" s="3"/>
    </row>
    <row r="150" ht="15.75" customHeight="1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4"/>
      <c r="N150" s="4"/>
      <c r="O150" s="4"/>
      <c r="P150" s="3"/>
      <c r="Q150" s="3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5"/>
      <c r="AF150" s="5"/>
      <c r="AG150" s="5"/>
      <c r="AH150" s="19"/>
      <c r="AI150" s="19"/>
      <c r="AJ150" s="19"/>
      <c r="AK150" s="3"/>
      <c r="AL150" s="3"/>
    </row>
    <row r="151" ht="15.75" customHeight="1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4"/>
      <c r="N151" s="4"/>
      <c r="O151" s="4"/>
      <c r="P151" s="3"/>
      <c r="Q151" s="3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5"/>
      <c r="AF151" s="5"/>
      <c r="AG151" s="5"/>
      <c r="AH151" s="19"/>
      <c r="AI151" s="19"/>
      <c r="AJ151" s="19"/>
      <c r="AK151" s="3"/>
      <c r="AL151" s="3"/>
    </row>
    <row r="152" ht="15.75" customHeight="1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4"/>
      <c r="N152" s="4"/>
      <c r="O152" s="4"/>
      <c r="P152" s="3"/>
      <c r="Q152" s="3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5"/>
      <c r="AF152" s="5"/>
      <c r="AG152" s="5"/>
      <c r="AH152" s="19"/>
      <c r="AI152" s="19"/>
      <c r="AJ152" s="19"/>
      <c r="AK152" s="3"/>
      <c r="AL152" s="3"/>
    </row>
    <row r="153" ht="15.75" customHeight="1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4"/>
      <c r="N153" s="4"/>
      <c r="O153" s="4"/>
      <c r="P153" s="3"/>
      <c r="Q153" s="3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5"/>
      <c r="AF153" s="5"/>
      <c r="AG153" s="5"/>
      <c r="AH153" s="19"/>
      <c r="AI153" s="19"/>
      <c r="AJ153" s="19"/>
      <c r="AK153" s="3"/>
      <c r="AL153" s="3"/>
    </row>
    <row r="154" ht="15.75" customHeight="1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4"/>
      <c r="N154" s="4"/>
      <c r="O154" s="4"/>
      <c r="P154" s="3"/>
      <c r="Q154" s="3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5"/>
      <c r="AF154" s="5"/>
      <c r="AG154" s="5"/>
      <c r="AH154" s="19"/>
      <c r="AI154" s="19"/>
      <c r="AJ154" s="19"/>
      <c r="AK154" s="3"/>
      <c r="AL154" s="3"/>
    </row>
    <row r="155" ht="15.75" customHeight="1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4"/>
      <c r="N155" s="4"/>
      <c r="O155" s="4"/>
      <c r="P155" s="3"/>
      <c r="Q155" s="3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5"/>
      <c r="AF155" s="5"/>
      <c r="AG155" s="5"/>
      <c r="AH155" s="19"/>
      <c r="AI155" s="19"/>
      <c r="AJ155" s="19"/>
      <c r="AK155" s="3"/>
      <c r="AL155" s="3"/>
    </row>
    <row r="156" ht="15.75" customHeight="1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4"/>
      <c r="N156" s="4"/>
      <c r="O156" s="4"/>
      <c r="P156" s="3"/>
      <c r="Q156" s="3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5"/>
      <c r="AF156" s="5"/>
      <c r="AG156" s="5"/>
      <c r="AH156" s="19"/>
      <c r="AI156" s="19"/>
      <c r="AJ156" s="19"/>
      <c r="AK156" s="3"/>
      <c r="AL156" s="3"/>
    </row>
    <row r="157" ht="15.75" customHeight="1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4"/>
      <c r="N157" s="4"/>
      <c r="O157" s="4"/>
      <c r="P157" s="3"/>
      <c r="Q157" s="3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5"/>
      <c r="AF157" s="5"/>
      <c r="AG157" s="5"/>
      <c r="AH157" s="19"/>
      <c r="AI157" s="19"/>
      <c r="AJ157" s="19"/>
      <c r="AK157" s="3"/>
      <c r="AL157" s="3"/>
    </row>
    <row r="158" ht="15.75" customHeight="1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4"/>
      <c r="N158" s="4"/>
      <c r="O158" s="4"/>
      <c r="P158" s="3"/>
      <c r="Q158" s="3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5"/>
      <c r="AF158" s="5"/>
      <c r="AG158" s="5"/>
      <c r="AH158" s="19"/>
      <c r="AI158" s="19"/>
      <c r="AJ158" s="19"/>
      <c r="AK158" s="3"/>
      <c r="AL158" s="3"/>
    </row>
    <row r="159" ht="15.75" customHeight="1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4"/>
      <c r="N159" s="4"/>
      <c r="O159" s="4"/>
      <c r="P159" s="3"/>
      <c r="Q159" s="3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5"/>
      <c r="AF159" s="5"/>
      <c r="AG159" s="5"/>
      <c r="AH159" s="19"/>
      <c r="AI159" s="19"/>
      <c r="AJ159" s="19"/>
      <c r="AK159" s="3"/>
      <c r="AL159" s="3"/>
    </row>
    <row r="160" ht="15.75" customHeight="1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4"/>
      <c r="N160" s="4"/>
      <c r="O160" s="4"/>
      <c r="P160" s="3"/>
      <c r="Q160" s="3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5"/>
      <c r="AF160" s="5"/>
      <c r="AG160" s="5"/>
      <c r="AH160" s="19"/>
      <c r="AI160" s="19"/>
      <c r="AJ160" s="19"/>
      <c r="AK160" s="3"/>
      <c r="AL160" s="3"/>
    </row>
    <row r="161" ht="15.75" customHeight="1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4"/>
      <c r="N161" s="4"/>
      <c r="O161" s="4"/>
      <c r="P161" s="3"/>
      <c r="Q161" s="3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5"/>
      <c r="AF161" s="5"/>
      <c r="AG161" s="5"/>
      <c r="AH161" s="19"/>
      <c r="AI161" s="19"/>
      <c r="AJ161" s="19"/>
      <c r="AK161" s="3"/>
      <c r="AL161" s="3"/>
    </row>
    <row r="162" ht="15.75" customHeight="1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4"/>
      <c r="N162" s="4"/>
      <c r="O162" s="4"/>
      <c r="P162" s="3"/>
      <c r="Q162" s="3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5"/>
      <c r="AF162" s="5"/>
      <c r="AG162" s="5"/>
      <c r="AH162" s="19"/>
      <c r="AI162" s="19"/>
      <c r="AJ162" s="19"/>
      <c r="AK162" s="3"/>
      <c r="AL162" s="3"/>
    </row>
    <row r="163" ht="15.75" customHeight="1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4"/>
      <c r="N163" s="4"/>
      <c r="O163" s="4"/>
      <c r="P163" s="3"/>
      <c r="Q163" s="3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5"/>
      <c r="AF163" s="5"/>
      <c r="AG163" s="5"/>
      <c r="AH163" s="19"/>
      <c r="AI163" s="19"/>
      <c r="AJ163" s="19"/>
      <c r="AK163" s="3"/>
      <c r="AL163" s="3"/>
    </row>
    <row r="164" ht="15.75" customHeight="1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4"/>
      <c r="N164" s="4"/>
      <c r="O164" s="4"/>
      <c r="P164" s="3"/>
      <c r="Q164" s="3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5"/>
      <c r="AF164" s="5"/>
      <c r="AG164" s="5"/>
      <c r="AH164" s="19"/>
      <c r="AI164" s="19"/>
      <c r="AJ164" s="19"/>
      <c r="AK164" s="3"/>
      <c r="AL164" s="3"/>
    </row>
    <row r="165" ht="15.75" customHeight="1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4"/>
      <c r="N165" s="4"/>
      <c r="O165" s="4"/>
      <c r="P165" s="3"/>
      <c r="Q165" s="3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5"/>
      <c r="AF165" s="5"/>
      <c r="AG165" s="5"/>
      <c r="AH165" s="19"/>
      <c r="AI165" s="19"/>
      <c r="AJ165" s="19"/>
      <c r="AK165" s="3"/>
      <c r="AL165" s="3"/>
    </row>
    <row r="166" ht="15.75" customHeight="1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4"/>
      <c r="N166" s="4"/>
      <c r="O166" s="4"/>
      <c r="P166" s="3"/>
      <c r="Q166" s="3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5"/>
      <c r="AF166" s="5"/>
      <c r="AG166" s="5"/>
      <c r="AH166" s="19"/>
      <c r="AI166" s="19"/>
      <c r="AJ166" s="19"/>
      <c r="AK166" s="3"/>
      <c r="AL166" s="3"/>
    </row>
    <row r="167" ht="15.75" customHeight="1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4"/>
      <c r="N167" s="4"/>
      <c r="O167" s="4"/>
      <c r="P167" s="3"/>
      <c r="Q167" s="3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5"/>
      <c r="AF167" s="5"/>
      <c r="AG167" s="5"/>
      <c r="AH167" s="19"/>
      <c r="AI167" s="19"/>
      <c r="AJ167" s="19"/>
      <c r="AK167" s="3"/>
      <c r="AL167" s="3"/>
    </row>
    <row r="168" ht="15.75" customHeight="1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4"/>
      <c r="N168" s="4"/>
      <c r="O168" s="4"/>
      <c r="P168" s="3"/>
      <c r="Q168" s="3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5"/>
      <c r="AF168" s="5"/>
      <c r="AG168" s="5"/>
      <c r="AH168" s="19"/>
      <c r="AI168" s="19"/>
      <c r="AJ168" s="19"/>
      <c r="AK168" s="3"/>
      <c r="AL168" s="3"/>
    </row>
    <row r="169" ht="15.75" customHeight="1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4"/>
      <c r="N169" s="4"/>
      <c r="O169" s="4"/>
      <c r="P169" s="3"/>
      <c r="Q169" s="3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5"/>
      <c r="AF169" s="5"/>
      <c r="AG169" s="5"/>
      <c r="AH169" s="19"/>
      <c r="AI169" s="19"/>
      <c r="AJ169" s="19"/>
      <c r="AK169" s="3"/>
      <c r="AL169" s="3"/>
    </row>
    <row r="170" ht="15.75" customHeight="1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4"/>
      <c r="N170" s="4"/>
      <c r="O170" s="4"/>
      <c r="P170" s="3"/>
      <c r="Q170" s="3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5"/>
      <c r="AF170" s="5"/>
      <c r="AG170" s="5"/>
      <c r="AH170" s="19"/>
      <c r="AI170" s="19"/>
      <c r="AJ170" s="19"/>
      <c r="AK170" s="3"/>
      <c r="AL170" s="3"/>
    </row>
    <row r="171" ht="15.75" customHeight="1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4"/>
      <c r="N171" s="4"/>
      <c r="O171" s="4"/>
      <c r="P171" s="3"/>
      <c r="Q171" s="3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5"/>
      <c r="AF171" s="5"/>
      <c r="AG171" s="5"/>
      <c r="AH171" s="19"/>
      <c r="AI171" s="19"/>
      <c r="AJ171" s="19"/>
      <c r="AK171" s="3"/>
      <c r="AL171" s="3"/>
    </row>
    <row r="172" ht="15.75" customHeight="1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4"/>
      <c r="N172" s="4"/>
      <c r="O172" s="4"/>
      <c r="P172" s="3"/>
      <c r="Q172" s="3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5"/>
      <c r="AF172" s="5"/>
      <c r="AG172" s="5"/>
      <c r="AH172" s="19"/>
      <c r="AI172" s="19"/>
      <c r="AJ172" s="19"/>
      <c r="AK172" s="3"/>
      <c r="AL172" s="3"/>
    </row>
    <row r="173" ht="15.75" customHeight="1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4"/>
      <c r="N173" s="4"/>
      <c r="O173" s="4"/>
      <c r="P173" s="3"/>
      <c r="Q173" s="3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5"/>
      <c r="AF173" s="5"/>
      <c r="AG173" s="5"/>
      <c r="AH173" s="19"/>
      <c r="AI173" s="19"/>
      <c r="AJ173" s="19"/>
      <c r="AK173" s="3"/>
      <c r="AL173" s="3"/>
    </row>
    <row r="174" ht="15.75" customHeight="1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4"/>
      <c r="N174" s="4"/>
      <c r="O174" s="4"/>
      <c r="P174" s="3"/>
      <c r="Q174" s="3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5"/>
      <c r="AF174" s="5"/>
      <c r="AG174" s="5"/>
      <c r="AH174" s="19"/>
      <c r="AI174" s="19"/>
      <c r="AJ174" s="19"/>
      <c r="AK174" s="3"/>
      <c r="AL174" s="3"/>
    </row>
    <row r="175" ht="15.75" customHeight="1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4"/>
      <c r="N175" s="4"/>
      <c r="O175" s="4"/>
      <c r="P175" s="3"/>
      <c r="Q175" s="3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5"/>
      <c r="AF175" s="5"/>
      <c r="AG175" s="5"/>
      <c r="AH175" s="19"/>
      <c r="AI175" s="19"/>
      <c r="AJ175" s="19"/>
      <c r="AK175" s="3"/>
      <c r="AL175" s="3"/>
    </row>
    <row r="176" ht="15.75" customHeight="1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4"/>
      <c r="N176" s="4"/>
      <c r="O176" s="4"/>
      <c r="P176" s="3"/>
      <c r="Q176" s="3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5"/>
      <c r="AF176" s="5"/>
      <c r="AG176" s="5"/>
      <c r="AH176" s="19"/>
      <c r="AI176" s="19"/>
      <c r="AJ176" s="19"/>
      <c r="AK176" s="3"/>
      <c r="AL176" s="3"/>
    </row>
    <row r="177" ht="15.75" customHeight="1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4"/>
      <c r="N177" s="4"/>
      <c r="O177" s="4"/>
      <c r="P177" s="3"/>
      <c r="Q177" s="3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5"/>
      <c r="AF177" s="5"/>
      <c r="AG177" s="5"/>
      <c r="AH177" s="19"/>
      <c r="AI177" s="19"/>
      <c r="AJ177" s="19"/>
      <c r="AK177" s="3"/>
      <c r="AL177" s="3"/>
    </row>
    <row r="178" ht="15.75" customHeight="1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4"/>
      <c r="N178" s="4"/>
      <c r="O178" s="4"/>
      <c r="P178" s="3"/>
      <c r="Q178" s="3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5"/>
      <c r="AF178" s="5"/>
      <c r="AG178" s="5"/>
      <c r="AH178" s="19"/>
      <c r="AI178" s="19"/>
      <c r="AJ178" s="19"/>
      <c r="AK178" s="3"/>
      <c r="AL178" s="3"/>
    </row>
    <row r="179" ht="15.75" customHeight="1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4"/>
      <c r="N179" s="4"/>
      <c r="O179" s="4"/>
      <c r="P179" s="3"/>
      <c r="Q179" s="3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5"/>
      <c r="AF179" s="5"/>
      <c r="AG179" s="5"/>
      <c r="AH179" s="19"/>
      <c r="AI179" s="19"/>
      <c r="AJ179" s="19"/>
      <c r="AK179" s="3"/>
      <c r="AL179" s="3"/>
    </row>
    <row r="180" ht="15.75" customHeight="1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4"/>
      <c r="N180" s="4"/>
      <c r="O180" s="4"/>
      <c r="P180" s="3"/>
      <c r="Q180" s="3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5"/>
      <c r="AF180" s="5"/>
      <c r="AG180" s="5"/>
      <c r="AH180" s="19"/>
      <c r="AI180" s="19"/>
      <c r="AJ180" s="19"/>
      <c r="AK180" s="3"/>
      <c r="AL180" s="3"/>
    </row>
    <row r="181" ht="15.75" customHeight="1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4"/>
      <c r="N181" s="4"/>
      <c r="O181" s="4"/>
      <c r="P181" s="3"/>
      <c r="Q181" s="3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5"/>
      <c r="AF181" s="5"/>
      <c r="AG181" s="5"/>
      <c r="AH181" s="19"/>
      <c r="AI181" s="19"/>
      <c r="AJ181" s="19"/>
      <c r="AK181" s="3"/>
      <c r="AL181" s="3"/>
    </row>
    <row r="182" ht="15.75" customHeight="1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4"/>
      <c r="N182" s="4"/>
      <c r="O182" s="4"/>
      <c r="P182" s="3"/>
      <c r="Q182" s="3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5"/>
      <c r="AF182" s="5"/>
      <c r="AG182" s="5"/>
      <c r="AH182" s="19"/>
      <c r="AI182" s="19"/>
      <c r="AJ182" s="19"/>
      <c r="AK182" s="3"/>
      <c r="AL182" s="3"/>
    </row>
    <row r="183" ht="15.75" customHeight="1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4"/>
      <c r="N183" s="4"/>
      <c r="O183" s="4"/>
      <c r="P183" s="3"/>
      <c r="Q183" s="3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5"/>
      <c r="AF183" s="5"/>
      <c r="AG183" s="5"/>
      <c r="AH183" s="19"/>
      <c r="AI183" s="19"/>
      <c r="AJ183" s="19"/>
      <c r="AK183" s="3"/>
      <c r="AL183" s="3"/>
    </row>
    <row r="184" ht="15.75" customHeight="1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4"/>
      <c r="N184" s="4"/>
      <c r="O184" s="4"/>
      <c r="P184" s="3"/>
      <c r="Q184" s="3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5"/>
      <c r="AF184" s="5"/>
      <c r="AG184" s="5"/>
      <c r="AH184" s="19"/>
      <c r="AI184" s="19"/>
      <c r="AJ184" s="19"/>
      <c r="AK184" s="3"/>
      <c r="AL184" s="3"/>
    </row>
    <row r="185" ht="15.75" customHeight="1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4"/>
      <c r="N185" s="4"/>
      <c r="O185" s="4"/>
      <c r="P185" s="3"/>
      <c r="Q185" s="3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5"/>
      <c r="AF185" s="5"/>
      <c r="AG185" s="5"/>
      <c r="AH185" s="19"/>
      <c r="AI185" s="19"/>
      <c r="AJ185" s="19"/>
      <c r="AK185" s="3"/>
      <c r="AL185" s="3"/>
    </row>
    <row r="186" ht="15.75" customHeight="1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4"/>
      <c r="N186" s="4"/>
      <c r="O186" s="4"/>
      <c r="P186" s="3"/>
      <c r="Q186" s="3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5"/>
      <c r="AF186" s="5"/>
      <c r="AG186" s="5"/>
      <c r="AH186" s="19"/>
      <c r="AI186" s="19"/>
      <c r="AJ186" s="19"/>
      <c r="AK186" s="3"/>
      <c r="AL186" s="3"/>
    </row>
    <row r="187" ht="15.75" customHeight="1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4"/>
      <c r="N187" s="4"/>
      <c r="O187" s="4"/>
      <c r="P187" s="3"/>
      <c r="Q187" s="3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5"/>
      <c r="AF187" s="5"/>
      <c r="AG187" s="5"/>
      <c r="AH187" s="19"/>
      <c r="AI187" s="19"/>
      <c r="AJ187" s="19"/>
      <c r="AK187" s="3"/>
      <c r="AL187" s="3"/>
    </row>
    <row r="188" ht="15.75" customHeight="1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4"/>
      <c r="N188" s="4"/>
      <c r="O188" s="4"/>
      <c r="P188" s="3"/>
      <c r="Q188" s="3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5"/>
      <c r="AF188" s="5"/>
      <c r="AG188" s="5"/>
      <c r="AH188" s="19"/>
      <c r="AI188" s="19"/>
      <c r="AJ188" s="19"/>
      <c r="AK188" s="3"/>
      <c r="AL188" s="3"/>
    </row>
    <row r="189" ht="15.75" customHeight="1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4"/>
      <c r="N189" s="4"/>
      <c r="O189" s="4"/>
      <c r="P189" s="3"/>
      <c r="Q189" s="3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5"/>
      <c r="AF189" s="5"/>
      <c r="AG189" s="5"/>
      <c r="AH189" s="19"/>
      <c r="AI189" s="19"/>
      <c r="AJ189" s="19"/>
      <c r="AK189" s="3"/>
      <c r="AL189" s="3"/>
    </row>
    <row r="190" ht="15.75" customHeight="1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4"/>
      <c r="N190" s="4"/>
      <c r="O190" s="4"/>
      <c r="P190" s="3"/>
      <c r="Q190" s="3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5"/>
      <c r="AF190" s="5"/>
      <c r="AG190" s="5"/>
      <c r="AH190" s="19"/>
      <c r="AI190" s="19"/>
      <c r="AJ190" s="19"/>
      <c r="AK190" s="3"/>
      <c r="AL190" s="3"/>
    </row>
    <row r="191" ht="15.75" customHeight="1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4"/>
      <c r="N191" s="4"/>
      <c r="O191" s="4"/>
      <c r="P191" s="3"/>
      <c r="Q191" s="3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5"/>
      <c r="AF191" s="5"/>
      <c r="AG191" s="5"/>
      <c r="AH191" s="19"/>
      <c r="AI191" s="19"/>
      <c r="AJ191" s="19"/>
      <c r="AK191" s="3"/>
      <c r="AL191" s="3"/>
    </row>
    <row r="192" ht="15.75" customHeight="1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4"/>
      <c r="N192" s="4"/>
      <c r="O192" s="4"/>
      <c r="P192" s="3"/>
      <c r="Q192" s="3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5"/>
      <c r="AF192" s="5"/>
      <c r="AG192" s="5"/>
      <c r="AH192" s="19"/>
      <c r="AI192" s="19"/>
      <c r="AJ192" s="19"/>
      <c r="AK192" s="3"/>
      <c r="AL192" s="3"/>
    </row>
    <row r="193" ht="15.75" customHeight="1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4"/>
      <c r="N193" s="4"/>
      <c r="O193" s="4"/>
      <c r="P193" s="3"/>
      <c r="Q193" s="3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5"/>
      <c r="AF193" s="5"/>
      <c r="AG193" s="5"/>
      <c r="AH193" s="19"/>
      <c r="AI193" s="19"/>
      <c r="AJ193" s="19"/>
      <c r="AK193" s="3"/>
      <c r="AL193" s="3"/>
    </row>
    <row r="194" ht="15.75" customHeight="1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4"/>
      <c r="N194" s="4"/>
      <c r="O194" s="4"/>
      <c r="P194" s="3"/>
      <c r="Q194" s="3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5"/>
      <c r="AF194" s="5"/>
      <c r="AG194" s="5"/>
      <c r="AH194" s="19"/>
      <c r="AI194" s="19"/>
      <c r="AJ194" s="19"/>
      <c r="AK194" s="3"/>
      <c r="AL194" s="3"/>
    </row>
    <row r="195" ht="15.75" customHeight="1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4"/>
      <c r="N195" s="4"/>
      <c r="O195" s="4"/>
      <c r="P195" s="3"/>
      <c r="Q195" s="3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5"/>
      <c r="AF195" s="5"/>
      <c r="AG195" s="5"/>
      <c r="AH195" s="19"/>
      <c r="AI195" s="19"/>
      <c r="AJ195" s="19"/>
      <c r="AK195" s="3"/>
      <c r="AL195" s="3"/>
    </row>
    <row r="196" ht="15.75" customHeight="1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4"/>
      <c r="N196" s="4"/>
      <c r="O196" s="4"/>
      <c r="P196" s="3"/>
      <c r="Q196" s="3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5"/>
      <c r="AF196" s="5"/>
      <c r="AG196" s="5"/>
      <c r="AH196" s="19"/>
      <c r="AI196" s="19"/>
      <c r="AJ196" s="19"/>
      <c r="AK196" s="3"/>
      <c r="AL196" s="3"/>
    </row>
    <row r="197" ht="15.75" customHeight="1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4"/>
      <c r="N197" s="4"/>
      <c r="O197" s="4"/>
      <c r="P197" s="3"/>
      <c r="Q197" s="3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5"/>
      <c r="AF197" s="5"/>
      <c r="AG197" s="5"/>
      <c r="AH197" s="19"/>
      <c r="AI197" s="19"/>
      <c r="AJ197" s="19"/>
      <c r="AK197" s="3"/>
      <c r="AL197" s="3"/>
    </row>
    <row r="198" ht="15.75" customHeight="1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4"/>
      <c r="N198" s="4"/>
      <c r="O198" s="4"/>
      <c r="P198" s="3"/>
      <c r="Q198" s="3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5"/>
      <c r="AF198" s="5"/>
      <c r="AG198" s="5"/>
      <c r="AH198" s="19"/>
      <c r="AI198" s="19"/>
      <c r="AJ198" s="19"/>
      <c r="AK198" s="3"/>
      <c r="AL198" s="3"/>
    </row>
    <row r="199" ht="15.75" customHeight="1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4"/>
      <c r="N199" s="4"/>
      <c r="O199" s="4"/>
      <c r="P199" s="3"/>
      <c r="Q199" s="3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5"/>
      <c r="AF199" s="5"/>
      <c r="AG199" s="5"/>
      <c r="AH199" s="19"/>
      <c r="AI199" s="19"/>
      <c r="AJ199" s="19"/>
      <c r="AK199" s="3"/>
      <c r="AL199" s="3"/>
    </row>
    <row r="200" ht="15.75" customHeight="1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4"/>
      <c r="N200" s="4"/>
      <c r="O200" s="4"/>
      <c r="P200" s="3"/>
      <c r="Q200" s="3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5"/>
      <c r="AF200" s="5"/>
      <c r="AG200" s="5"/>
      <c r="AH200" s="19"/>
      <c r="AI200" s="19"/>
      <c r="AJ200" s="19"/>
      <c r="AK200" s="3"/>
      <c r="AL200" s="3"/>
    </row>
    <row r="201" ht="15.75" customHeight="1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4"/>
      <c r="N201" s="4"/>
      <c r="O201" s="4"/>
      <c r="P201" s="3"/>
      <c r="Q201" s="3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5"/>
      <c r="AF201" s="5"/>
      <c r="AG201" s="5"/>
      <c r="AH201" s="19"/>
      <c r="AI201" s="19"/>
      <c r="AJ201" s="19"/>
      <c r="AK201" s="3"/>
      <c r="AL201" s="3"/>
    </row>
    <row r="202" ht="15.75" customHeight="1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4"/>
      <c r="N202" s="4"/>
      <c r="O202" s="4"/>
      <c r="P202" s="3"/>
      <c r="Q202" s="3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5"/>
      <c r="AF202" s="5"/>
      <c r="AG202" s="5"/>
      <c r="AH202" s="19"/>
      <c r="AI202" s="19"/>
      <c r="AJ202" s="19"/>
      <c r="AK202" s="3"/>
      <c r="AL202" s="3"/>
    </row>
    <row r="203" ht="15.75" customHeight="1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4"/>
      <c r="N203" s="4"/>
      <c r="O203" s="4"/>
      <c r="P203" s="3"/>
      <c r="Q203" s="3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5"/>
      <c r="AF203" s="5"/>
      <c r="AG203" s="5"/>
      <c r="AH203" s="19"/>
      <c r="AI203" s="19"/>
      <c r="AJ203" s="19"/>
      <c r="AK203" s="3"/>
      <c r="AL203" s="3"/>
    </row>
    <row r="204" ht="15.75" customHeight="1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4"/>
      <c r="N204" s="4"/>
      <c r="O204" s="4"/>
      <c r="P204" s="3"/>
      <c r="Q204" s="3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5"/>
      <c r="AF204" s="5"/>
      <c r="AG204" s="5"/>
      <c r="AH204" s="19"/>
      <c r="AI204" s="19"/>
      <c r="AJ204" s="19"/>
      <c r="AK204" s="3"/>
      <c r="AL204" s="3"/>
    </row>
    <row r="205" ht="15.75" customHeight="1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4"/>
      <c r="N205" s="4"/>
      <c r="O205" s="4"/>
      <c r="P205" s="3"/>
      <c r="Q205" s="3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5"/>
      <c r="AF205" s="5"/>
      <c r="AG205" s="5"/>
      <c r="AH205" s="19"/>
      <c r="AI205" s="19"/>
      <c r="AJ205" s="19"/>
      <c r="AK205" s="3"/>
      <c r="AL205" s="3"/>
    </row>
    <row r="206" ht="15.75" customHeight="1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4"/>
      <c r="N206" s="4"/>
      <c r="O206" s="4"/>
      <c r="P206" s="3"/>
      <c r="Q206" s="3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5"/>
      <c r="AF206" s="5"/>
      <c r="AG206" s="5"/>
      <c r="AH206" s="19"/>
      <c r="AI206" s="19"/>
      <c r="AJ206" s="19"/>
      <c r="AK206" s="3"/>
      <c r="AL206" s="3"/>
    </row>
    <row r="207" ht="15.75" customHeight="1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4"/>
      <c r="N207" s="4"/>
      <c r="O207" s="4"/>
      <c r="P207" s="3"/>
      <c r="Q207" s="3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5"/>
      <c r="AF207" s="5"/>
      <c r="AG207" s="5"/>
      <c r="AH207" s="19"/>
      <c r="AI207" s="19"/>
      <c r="AJ207" s="19"/>
      <c r="AK207" s="3"/>
      <c r="AL207" s="3"/>
    </row>
    <row r="208" ht="15.75" customHeight="1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4"/>
      <c r="N208" s="4"/>
      <c r="O208" s="4"/>
      <c r="P208" s="3"/>
      <c r="Q208" s="3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5"/>
      <c r="AF208" s="5"/>
      <c r="AG208" s="5"/>
      <c r="AH208" s="19"/>
      <c r="AI208" s="19"/>
      <c r="AJ208" s="19"/>
      <c r="AK208" s="3"/>
      <c r="AL208" s="3"/>
    </row>
    <row r="209" ht="15.75" customHeight="1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4"/>
      <c r="N209" s="4"/>
      <c r="O209" s="4"/>
      <c r="P209" s="3"/>
      <c r="Q209" s="3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5"/>
      <c r="AF209" s="5"/>
      <c r="AG209" s="5"/>
      <c r="AH209" s="19"/>
      <c r="AI209" s="19"/>
      <c r="AJ209" s="19"/>
      <c r="AK209" s="3"/>
      <c r="AL209" s="3"/>
    </row>
    <row r="210" ht="15.75" customHeight="1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4"/>
      <c r="N210" s="4"/>
      <c r="O210" s="4"/>
      <c r="P210" s="3"/>
      <c r="Q210" s="3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5"/>
      <c r="AF210" s="5"/>
      <c r="AG210" s="5"/>
      <c r="AH210" s="19"/>
      <c r="AI210" s="19"/>
      <c r="AJ210" s="19"/>
      <c r="AK210" s="3"/>
      <c r="AL210" s="3"/>
    </row>
    <row r="211" ht="15.75" customHeight="1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4"/>
      <c r="N211" s="4"/>
      <c r="O211" s="4"/>
      <c r="P211" s="3"/>
      <c r="Q211" s="3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5"/>
      <c r="AF211" s="5"/>
      <c r="AG211" s="5"/>
      <c r="AH211" s="19"/>
      <c r="AI211" s="19"/>
      <c r="AJ211" s="19"/>
      <c r="AK211" s="3"/>
      <c r="AL211" s="3"/>
    </row>
    <row r="212" ht="15.75" customHeight="1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4"/>
      <c r="N212" s="4"/>
      <c r="O212" s="4"/>
      <c r="P212" s="3"/>
      <c r="Q212" s="3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5"/>
      <c r="AF212" s="5"/>
      <c r="AG212" s="5"/>
      <c r="AH212" s="19"/>
      <c r="AI212" s="19"/>
      <c r="AJ212" s="19"/>
      <c r="AK212" s="3"/>
      <c r="AL212" s="3"/>
    </row>
    <row r="213" ht="15.75" customHeight="1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4"/>
      <c r="N213" s="4"/>
      <c r="O213" s="4"/>
      <c r="P213" s="3"/>
      <c r="Q213" s="3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5"/>
      <c r="AF213" s="5"/>
      <c r="AG213" s="5"/>
      <c r="AH213" s="19"/>
      <c r="AI213" s="19"/>
      <c r="AJ213" s="19"/>
      <c r="AK213" s="3"/>
      <c r="AL213" s="3"/>
    </row>
    <row r="214" ht="15.75" customHeight="1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4"/>
      <c r="N214" s="4"/>
      <c r="O214" s="4"/>
      <c r="P214" s="3"/>
      <c r="Q214" s="3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5"/>
      <c r="AF214" s="5"/>
      <c r="AG214" s="5"/>
      <c r="AH214" s="19"/>
      <c r="AI214" s="19"/>
      <c r="AJ214" s="19"/>
      <c r="AK214" s="3"/>
      <c r="AL214" s="3"/>
    </row>
    <row r="215" ht="15.75" customHeight="1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4"/>
      <c r="N215" s="4"/>
      <c r="O215" s="4"/>
      <c r="P215" s="3"/>
      <c r="Q215" s="3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5"/>
      <c r="AF215" s="5"/>
      <c r="AG215" s="5"/>
      <c r="AH215" s="19"/>
      <c r="AI215" s="19"/>
      <c r="AJ215" s="19"/>
      <c r="AK215" s="3"/>
      <c r="AL215" s="3"/>
    </row>
    <row r="216" ht="15.75" customHeight="1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4"/>
      <c r="N216" s="4"/>
      <c r="O216" s="4"/>
      <c r="P216" s="3"/>
      <c r="Q216" s="3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5"/>
      <c r="AF216" s="5"/>
      <c r="AG216" s="5"/>
      <c r="AH216" s="19"/>
      <c r="AI216" s="19"/>
      <c r="AJ216" s="19"/>
      <c r="AK216" s="3"/>
      <c r="AL216" s="3"/>
    </row>
    <row r="217" ht="15.75" customHeight="1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4"/>
      <c r="N217" s="4"/>
      <c r="O217" s="4"/>
      <c r="P217" s="3"/>
      <c r="Q217" s="3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5"/>
      <c r="AF217" s="5"/>
      <c r="AG217" s="5"/>
      <c r="AH217" s="19"/>
      <c r="AI217" s="19"/>
      <c r="AJ217" s="19"/>
      <c r="AK217" s="3"/>
      <c r="AL217" s="3"/>
    </row>
    <row r="218" ht="15.75" customHeight="1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4"/>
      <c r="N218" s="4"/>
      <c r="O218" s="4"/>
      <c r="P218" s="3"/>
      <c r="Q218" s="3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5"/>
      <c r="AF218" s="5"/>
      <c r="AG218" s="5"/>
      <c r="AH218" s="19"/>
      <c r="AI218" s="19"/>
      <c r="AJ218" s="19"/>
      <c r="AK218" s="3"/>
      <c r="AL218" s="3"/>
    </row>
    <row r="219" ht="15.75" customHeight="1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4"/>
      <c r="N219" s="4"/>
      <c r="O219" s="4"/>
      <c r="P219" s="3"/>
      <c r="Q219" s="3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5"/>
      <c r="AF219" s="5"/>
      <c r="AG219" s="5"/>
      <c r="AH219" s="19"/>
      <c r="AI219" s="19"/>
      <c r="AJ219" s="19"/>
      <c r="AK219" s="3"/>
      <c r="AL219" s="3"/>
    </row>
    <row r="220" ht="15.75" customHeight="1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4"/>
      <c r="N220" s="4"/>
      <c r="O220" s="4"/>
      <c r="P220" s="3"/>
      <c r="Q220" s="3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5"/>
      <c r="AF220" s="5"/>
      <c r="AG220" s="5"/>
      <c r="AH220" s="19"/>
      <c r="AI220" s="19"/>
      <c r="AJ220" s="19"/>
      <c r="AK220" s="3"/>
      <c r="AL220" s="3"/>
    </row>
    <row r="221" ht="15.75" customHeight="1">
      <c r="A221" s="4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4"/>
      <c r="N221" s="4"/>
      <c r="O221" s="4"/>
      <c r="P221" s="3"/>
      <c r="Q221" s="3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5"/>
      <c r="AF221" s="5"/>
      <c r="AG221" s="5"/>
      <c r="AH221" s="19"/>
      <c r="AI221" s="19"/>
      <c r="AJ221" s="19"/>
      <c r="AK221" s="3"/>
      <c r="AL221" s="3"/>
    </row>
    <row r="222" ht="15.75" customHeight="1">
      <c r="A222" s="4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4"/>
      <c r="N222" s="4"/>
      <c r="O222" s="4"/>
      <c r="P222" s="3"/>
      <c r="Q222" s="3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5"/>
      <c r="AF222" s="5"/>
      <c r="AG222" s="5"/>
      <c r="AH222" s="19"/>
      <c r="AI222" s="19"/>
      <c r="AJ222" s="19"/>
      <c r="AK222" s="3"/>
      <c r="AL222" s="3"/>
    </row>
    <row r="223" ht="15.75" customHeight="1">
      <c r="A223" s="4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4"/>
      <c r="N223" s="4"/>
      <c r="O223" s="4"/>
      <c r="P223" s="3"/>
      <c r="Q223" s="3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5"/>
      <c r="AF223" s="5"/>
      <c r="AG223" s="5"/>
      <c r="AH223" s="19"/>
      <c r="AI223" s="19"/>
      <c r="AJ223" s="19"/>
      <c r="AK223" s="3"/>
      <c r="AL223" s="3"/>
    </row>
    <row r="224" ht="15.75" customHeight="1">
      <c r="A224" s="4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4"/>
      <c r="N224" s="4"/>
      <c r="O224" s="4"/>
      <c r="P224" s="3"/>
      <c r="Q224" s="3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5"/>
      <c r="AF224" s="5"/>
      <c r="AG224" s="5"/>
      <c r="AH224" s="19"/>
      <c r="AI224" s="19"/>
      <c r="AJ224" s="19"/>
      <c r="AK224" s="3"/>
      <c r="AL224" s="3"/>
    </row>
    <row r="225" ht="15.75" customHeight="1">
      <c r="A225" s="4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4"/>
      <c r="N225" s="4"/>
      <c r="O225" s="4"/>
      <c r="P225" s="3"/>
      <c r="Q225" s="3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5"/>
      <c r="AF225" s="5"/>
      <c r="AG225" s="5"/>
      <c r="AH225" s="19"/>
      <c r="AI225" s="19"/>
      <c r="AJ225" s="19"/>
      <c r="AK225" s="3"/>
      <c r="AL225" s="3"/>
    </row>
    <row r="226" ht="15.75" customHeight="1">
      <c r="A226" s="4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4"/>
      <c r="N226" s="4"/>
      <c r="O226" s="4"/>
      <c r="P226" s="3"/>
      <c r="Q226" s="3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5"/>
      <c r="AF226" s="5"/>
      <c r="AG226" s="5"/>
      <c r="AH226" s="19"/>
      <c r="AI226" s="19"/>
      <c r="AJ226" s="19"/>
      <c r="AK226" s="3"/>
      <c r="AL226" s="3"/>
    </row>
    <row r="227" ht="15.75" customHeight="1">
      <c r="A227" s="4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4"/>
      <c r="N227" s="4"/>
      <c r="O227" s="4"/>
      <c r="P227" s="3"/>
      <c r="Q227" s="3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5"/>
      <c r="AF227" s="5"/>
      <c r="AG227" s="5"/>
      <c r="AH227" s="19"/>
      <c r="AI227" s="19"/>
      <c r="AJ227" s="19"/>
      <c r="AK227" s="3"/>
      <c r="AL227" s="3"/>
    </row>
    <row r="228" ht="15.75" customHeight="1">
      <c r="A228" s="4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4"/>
      <c r="N228" s="4"/>
      <c r="O228" s="4"/>
      <c r="P228" s="3"/>
      <c r="Q228" s="3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5"/>
      <c r="AF228" s="5"/>
      <c r="AG228" s="5"/>
      <c r="AH228" s="19"/>
      <c r="AI228" s="19"/>
      <c r="AJ228" s="19"/>
      <c r="AK228" s="3"/>
      <c r="AL228" s="3"/>
    </row>
    <row r="229" ht="15.75" customHeight="1">
      <c r="A229" s="4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4"/>
      <c r="N229" s="4"/>
      <c r="O229" s="4"/>
      <c r="P229" s="3"/>
      <c r="Q229" s="3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5"/>
      <c r="AF229" s="5"/>
      <c r="AG229" s="5"/>
      <c r="AH229" s="19"/>
      <c r="AI229" s="19"/>
      <c r="AJ229" s="19"/>
      <c r="AK229" s="3"/>
      <c r="AL229" s="3"/>
    </row>
    <row r="230" ht="15.75" customHeight="1">
      <c r="A230" s="4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4"/>
      <c r="N230" s="4"/>
      <c r="O230" s="4"/>
      <c r="P230" s="3"/>
      <c r="Q230" s="3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5"/>
      <c r="AF230" s="5"/>
      <c r="AG230" s="5"/>
      <c r="AH230" s="19"/>
      <c r="AI230" s="19"/>
      <c r="AJ230" s="19"/>
      <c r="AK230" s="3"/>
      <c r="AL230" s="3"/>
    </row>
    <row r="231" ht="15.75" customHeight="1">
      <c r="A231" s="4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4"/>
      <c r="N231" s="4"/>
      <c r="O231" s="4"/>
      <c r="P231" s="3"/>
      <c r="Q231" s="3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5"/>
      <c r="AF231" s="5"/>
      <c r="AG231" s="5"/>
      <c r="AH231" s="19"/>
      <c r="AI231" s="19"/>
      <c r="AJ231" s="19"/>
      <c r="AK231" s="3"/>
      <c r="AL231" s="3"/>
    </row>
    <row r="232" ht="15.75" customHeight="1">
      <c r="A232" s="4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4"/>
      <c r="N232" s="4"/>
      <c r="O232" s="4"/>
      <c r="P232" s="3"/>
      <c r="Q232" s="3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5"/>
      <c r="AF232" s="5"/>
      <c r="AG232" s="5"/>
      <c r="AH232" s="19"/>
      <c r="AI232" s="19"/>
      <c r="AJ232" s="19"/>
      <c r="AK232" s="3"/>
      <c r="AL232" s="3"/>
    </row>
    <row r="233" ht="15.75" customHeight="1">
      <c r="A233" s="4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4"/>
      <c r="N233" s="4"/>
      <c r="O233" s="4"/>
      <c r="P233" s="3"/>
      <c r="Q233" s="3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5"/>
      <c r="AF233" s="5"/>
      <c r="AG233" s="5"/>
      <c r="AH233" s="19"/>
      <c r="AI233" s="19"/>
      <c r="AJ233" s="19"/>
      <c r="AK233" s="3"/>
      <c r="AL233" s="3"/>
    </row>
    <row r="234" ht="15.75" customHeight="1">
      <c r="A234" s="4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4"/>
      <c r="N234" s="4"/>
      <c r="O234" s="4"/>
      <c r="P234" s="3"/>
      <c r="Q234" s="3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5"/>
      <c r="AF234" s="5"/>
      <c r="AG234" s="5"/>
      <c r="AH234" s="19"/>
      <c r="AI234" s="19"/>
      <c r="AJ234" s="19"/>
      <c r="AK234" s="3"/>
      <c r="AL234" s="3"/>
    </row>
    <row r="235" ht="15.75" customHeight="1">
      <c r="A235" s="4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4"/>
      <c r="N235" s="4"/>
      <c r="O235" s="4"/>
      <c r="P235" s="3"/>
      <c r="Q235" s="3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5"/>
      <c r="AF235" s="5"/>
      <c r="AG235" s="5"/>
      <c r="AH235" s="19"/>
      <c r="AI235" s="19"/>
      <c r="AJ235" s="19"/>
      <c r="AK235" s="3"/>
      <c r="AL235" s="3"/>
    </row>
    <row r="236" ht="15.75" customHeight="1">
      <c r="A236" s="4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4"/>
      <c r="N236" s="4"/>
      <c r="O236" s="4"/>
      <c r="P236" s="3"/>
      <c r="Q236" s="3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5"/>
      <c r="AF236" s="5"/>
      <c r="AG236" s="5"/>
      <c r="AH236" s="19"/>
      <c r="AI236" s="19"/>
      <c r="AJ236" s="19"/>
      <c r="AK236" s="3"/>
      <c r="AL236" s="3"/>
    </row>
    <row r="237" ht="15.75" customHeight="1">
      <c r="A237" s="4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4"/>
      <c r="N237" s="4"/>
      <c r="O237" s="4"/>
      <c r="P237" s="3"/>
      <c r="Q237" s="3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5"/>
      <c r="AF237" s="5"/>
      <c r="AG237" s="5"/>
      <c r="AH237" s="19"/>
      <c r="AI237" s="19"/>
      <c r="AJ237" s="19"/>
      <c r="AK237" s="3"/>
      <c r="AL237" s="3"/>
    </row>
    <row r="238" ht="15.75" customHeight="1">
      <c r="A238" s="4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4"/>
      <c r="N238" s="4"/>
      <c r="O238" s="4"/>
      <c r="P238" s="3"/>
      <c r="Q238" s="3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5"/>
      <c r="AF238" s="5"/>
      <c r="AG238" s="5"/>
      <c r="AH238" s="19"/>
      <c r="AI238" s="19"/>
      <c r="AJ238" s="19"/>
      <c r="AK238" s="3"/>
      <c r="AL238" s="3"/>
    </row>
    <row r="239" ht="15.75" customHeight="1">
      <c r="A239" s="4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4"/>
      <c r="N239" s="4"/>
      <c r="O239" s="4"/>
      <c r="P239" s="3"/>
      <c r="Q239" s="3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5"/>
      <c r="AF239" s="5"/>
      <c r="AG239" s="5"/>
      <c r="AH239" s="19"/>
      <c r="AI239" s="19"/>
      <c r="AJ239" s="19"/>
      <c r="AK239" s="3"/>
      <c r="AL239" s="3"/>
    </row>
    <row r="240" ht="15.75" customHeight="1">
      <c r="A240" s="4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4"/>
      <c r="N240" s="4"/>
      <c r="O240" s="4"/>
      <c r="P240" s="3"/>
      <c r="Q240" s="3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5"/>
      <c r="AF240" s="5"/>
      <c r="AG240" s="5"/>
      <c r="AH240" s="19"/>
      <c r="AI240" s="19"/>
      <c r="AJ240" s="19"/>
      <c r="AK240" s="3"/>
      <c r="AL240" s="3"/>
    </row>
    <row r="241" ht="15.75" customHeight="1">
      <c r="A241" s="4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4"/>
      <c r="N241" s="4"/>
      <c r="O241" s="4"/>
      <c r="P241" s="3"/>
      <c r="Q241" s="3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5"/>
      <c r="AF241" s="5"/>
      <c r="AG241" s="5"/>
      <c r="AH241" s="19"/>
      <c r="AI241" s="19"/>
      <c r="AJ241" s="19"/>
      <c r="AK241" s="3"/>
      <c r="AL241" s="3"/>
    </row>
    <row r="242" ht="15.75" customHeight="1">
      <c r="A242" s="4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4"/>
      <c r="N242" s="4"/>
      <c r="O242" s="4"/>
      <c r="P242" s="3"/>
      <c r="Q242" s="3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5"/>
      <c r="AF242" s="5"/>
      <c r="AG242" s="5"/>
      <c r="AH242" s="19"/>
      <c r="AI242" s="19"/>
      <c r="AJ242" s="19"/>
      <c r="AK242" s="3"/>
      <c r="AL242" s="3"/>
    </row>
    <row r="243" ht="15.75" customHeight="1">
      <c r="A243" s="4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4"/>
      <c r="N243" s="4"/>
      <c r="O243" s="4"/>
      <c r="P243" s="3"/>
      <c r="Q243" s="3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5"/>
      <c r="AF243" s="5"/>
      <c r="AG243" s="5"/>
      <c r="AH243" s="19"/>
      <c r="AI243" s="19"/>
      <c r="AJ243" s="19"/>
      <c r="AK243" s="3"/>
      <c r="AL243" s="3"/>
    </row>
    <row r="244" ht="15.75" customHeight="1">
      <c r="A244" s="4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4"/>
      <c r="N244" s="4"/>
      <c r="O244" s="4"/>
      <c r="P244" s="3"/>
      <c r="Q244" s="3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5"/>
      <c r="AF244" s="5"/>
      <c r="AG244" s="5"/>
      <c r="AH244" s="19"/>
      <c r="AI244" s="19"/>
      <c r="AJ244" s="19"/>
      <c r="AK244" s="3"/>
      <c r="AL244" s="3"/>
    </row>
    <row r="245" ht="15.75" customHeight="1">
      <c r="A245" s="4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4"/>
      <c r="N245" s="4"/>
      <c r="O245" s="4"/>
      <c r="P245" s="3"/>
      <c r="Q245" s="3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5"/>
      <c r="AF245" s="5"/>
      <c r="AG245" s="5"/>
      <c r="AH245" s="19"/>
      <c r="AI245" s="19"/>
      <c r="AJ245" s="19"/>
      <c r="AK245" s="3"/>
      <c r="AL245" s="3"/>
    </row>
    <row r="246" ht="15.75" customHeight="1">
      <c r="A246" s="4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4"/>
      <c r="N246" s="4"/>
      <c r="O246" s="4"/>
      <c r="P246" s="3"/>
      <c r="Q246" s="3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5"/>
      <c r="AF246" s="5"/>
      <c r="AG246" s="5"/>
      <c r="AH246" s="19"/>
      <c r="AI246" s="19"/>
      <c r="AJ246" s="19"/>
      <c r="AK246" s="3"/>
      <c r="AL246" s="3"/>
    </row>
    <row r="247" ht="15.75" customHeight="1">
      <c r="A247" s="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4"/>
      <c r="N247" s="4"/>
      <c r="O247" s="4"/>
      <c r="P247" s="3"/>
      <c r="Q247" s="3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5"/>
      <c r="AF247" s="5"/>
      <c r="AG247" s="5"/>
      <c r="AH247" s="19"/>
      <c r="AI247" s="19"/>
      <c r="AJ247" s="19"/>
      <c r="AK247" s="3"/>
      <c r="AL247" s="3"/>
    </row>
    <row r="248" ht="15.75" customHeight="1">
      <c r="A248" s="4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4"/>
      <c r="N248" s="4"/>
      <c r="O248" s="4"/>
      <c r="P248" s="3"/>
      <c r="Q248" s="3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5"/>
      <c r="AF248" s="5"/>
      <c r="AG248" s="5"/>
      <c r="AH248" s="19"/>
      <c r="AI248" s="19"/>
      <c r="AJ248" s="19"/>
      <c r="AK248" s="3"/>
      <c r="AL248" s="3"/>
    </row>
    <row r="249" ht="15.75" customHeight="1">
      <c r="A249" s="4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4"/>
      <c r="N249" s="4"/>
      <c r="O249" s="4"/>
      <c r="P249" s="3"/>
      <c r="Q249" s="3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5"/>
      <c r="AF249" s="5"/>
      <c r="AG249" s="5"/>
      <c r="AH249" s="19"/>
      <c r="AI249" s="19"/>
      <c r="AJ249" s="19"/>
      <c r="AK249" s="3"/>
      <c r="AL249" s="3"/>
    </row>
    <row r="250" ht="15.75" customHeight="1">
      <c r="A250" s="4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4"/>
      <c r="N250" s="4"/>
      <c r="O250" s="4"/>
      <c r="P250" s="3"/>
      <c r="Q250" s="3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5"/>
      <c r="AF250" s="5"/>
      <c r="AG250" s="5"/>
      <c r="AH250" s="19"/>
      <c r="AI250" s="19"/>
      <c r="AJ250" s="19"/>
      <c r="AK250" s="3"/>
      <c r="AL250" s="3"/>
    </row>
    <row r="251" ht="15.75" customHeight="1">
      <c r="A251" s="4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4"/>
      <c r="N251" s="4"/>
      <c r="O251" s="4"/>
      <c r="P251" s="3"/>
      <c r="Q251" s="3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5"/>
      <c r="AF251" s="5"/>
      <c r="AG251" s="5"/>
      <c r="AH251" s="19"/>
      <c r="AI251" s="19"/>
      <c r="AJ251" s="19"/>
      <c r="AK251" s="3"/>
      <c r="AL251" s="3"/>
    </row>
    <row r="252" ht="15.75" customHeight="1">
      <c r="A252" s="4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4"/>
      <c r="N252" s="4"/>
      <c r="O252" s="4"/>
      <c r="P252" s="3"/>
      <c r="Q252" s="3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5"/>
      <c r="AF252" s="5"/>
      <c r="AG252" s="5"/>
      <c r="AH252" s="19"/>
      <c r="AI252" s="19"/>
      <c r="AJ252" s="19"/>
      <c r="AK252" s="3"/>
      <c r="AL252" s="3"/>
    </row>
    <row r="253" ht="15.75" customHeight="1">
      <c r="A253" s="4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4"/>
      <c r="N253" s="4"/>
      <c r="O253" s="4"/>
      <c r="P253" s="3"/>
      <c r="Q253" s="3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5"/>
      <c r="AF253" s="5"/>
      <c r="AG253" s="5"/>
      <c r="AH253" s="19"/>
      <c r="AI253" s="19"/>
      <c r="AJ253" s="19"/>
      <c r="AK253" s="3"/>
      <c r="AL253" s="3"/>
    </row>
    <row r="254" ht="15.75" customHeight="1">
      <c r="A254" s="4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4"/>
      <c r="N254" s="4"/>
      <c r="O254" s="4"/>
      <c r="P254" s="3"/>
      <c r="Q254" s="3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5"/>
      <c r="AF254" s="5"/>
      <c r="AG254" s="5"/>
      <c r="AH254" s="19"/>
      <c r="AI254" s="19"/>
      <c r="AJ254" s="19"/>
      <c r="AK254" s="3"/>
      <c r="AL254" s="3"/>
    </row>
    <row r="255" ht="15.75" customHeight="1">
      <c r="A255" s="4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4"/>
      <c r="N255" s="4"/>
      <c r="O255" s="4"/>
      <c r="P255" s="3"/>
      <c r="Q255" s="3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5"/>
      <c r="AF255" s="5"/>
      <c r="AG255" s="5"/>
      <c r="AH255" s="19"/>
      <c r="AI255" s="19"/>
      <c r="AJ255" s="19"/>
      <c r="AK255" s="3"/>
      <c r="AL255" s="3"/>
    </row>
    <row r="256" ht="15.75" customHeight="1">
      <c r="A256" s="4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4"/>
      <c r="N256" s="4"/>
      <c r="O256" s="4"/>
      <c r="P256" s="3"/>
      <c r="Q256" s="3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5"/>
      <c r="AF256" s="5"/>
      <c r="AG256" s="5"/>
      <c r="AH256" s="19"/>
      <c r="AI256" s="19"/>
      <c r="AJ256" s="19"/>
      <c r="AK256" s="3"/>
      <c r="AL256" s="3"/>
    </row>
    <row r="257" ht="15.75" customHeight="1">
      <c r="A257" s="4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4"/>
      <c r="N257" s="4"/>
      <c r="O257" s="4"/>
      <c r="P257" s="3"/>
      <c r="Q257" s="3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5"/>
      <c r="AF257" s="5"/>
      <c r="AG257" s="5"/>
      <c r="AH257" s="19"/>
      <c r="AI257" s="19"/>
      <c r="AJ257" s="19"/>
      <c r="AK257" s="3"/>
      <c r="AL257" s="3"/>
    </row>
    <row r="258" ht="15.75" customHeight="1">
      <c r="A258" s="4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4"/>
      <c r="N258" s="4"/>
      <c r="O258" s="4"/>
      <c r="P258" s="3"/>
      <c r="Q258" s="3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5"/>
      <c r="AF258" s="5"/>
      <c r="AG258" s="5"/>
      <c r="AH258" s="19"/>
      <c r="AI258" s="19"/>
      <c r="AJ258" s="19"/>
      <c r="AK258" s="3"/>
      <c r="AL258" s="3"/>
    </row>
    <row r="259" ht="15.75" customHeight="1">
      <c r="A259" s="4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4"/>
      <c r="N259" s="4"/>
      <c r="O259" s="4"/>
      <c r="P259" s="3"/>
      <c r="Q259" s="3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5"/>
      <c r="AF259" s="5"/>
      <c r="AG259" s="5"/>
      <c r="AH259" s="19"/>
      <c r="AI259" s="19"/>
      <c r="AJ259" s="19"/>
      <c r="AK259" s="3"/>
      <c r="AL259" s="3"/>
    </row>
    <row r="260" ht="15.75" customHeight="1">
      <c r="A260" s="4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4"/>
      <c r="N260" s="4"/>
      <c r="O260" s="4"/>
      <c r="P260" s="3"/>
      <c r="Q260" s="3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5"/>
      <c r="AF260" s="5"/>
      <c r="AG260" s="5"/>
      <c r="AH260" s="19"/>
      <c r="AI260" s="19"/>
      <c r="AJ260" s="19"/>
      <c r="AK260" s="3"/>
      <c r="AL260" s="3"/>
    </row>
    <row r="261" ht="15.75" customHeight="1">
      <c r="A261" s="4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4"/>
      <c r="N261" s="4"/>
      <c r="O261" s="4"/>
      <c r="P261" s="3"/>
      <c r="Q261" s="3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5"/>
      <c r="AF261" s="5"/>
      <c r="AG261" s="5"/>
      <c r="AH261" s="19"/>
      <c r="AI261" s="19"/>
      <c r="AJ261" s="19"/>
      <c r="AK261" s="3"/>
      <c r="AL261" s="3"/>
    </row>
    <row r="262" ht="15.75" customHeight="1">
      <c r="A262" s="4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4"/>
      <c r="N262" s="4"/>
      <c r="O262" s="4"/>
      <c r="P262" s="3"/>
      <c r="Q262" s="3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5"/>
      <c r="AF262" s="5"/>
      <c r="AG262" s="5"/>
      <c r="AH262" s="19"/>
      <c r="AI262" s="19"/>
      <c r="AJ262" s="19"/>
      <c r="AK262" s="3"/>
      <c r="AL262" s="3"/>
    </row>
    <row r="263" ht="15.75" customHeight="1">
      <c r="A263" s="4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4"/>
      <c r="N263" s="4"/>
      <c r="O263" s="4"/>
      <c r="P263" s="3"/>
      <c r="Q263" s="3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5"/>
      <c r="AF263" s="5"/>
      <c r="AG263" s="5"/>
      <c r="AH263" s="19"/>
      <c r="AI263" s="19"/>
      <c r="AJ263" s="19"/>
      <c r="AK263" s="3"/>
      <c r="AL263" s="3"/>
    </row>
    <row r="264" ht="15.75" customHeight="1">
      <c r="A264" s="4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4"/>
      <c r="N264" s="4"/>
      <c r="O264" s="4"/>
      <c r="P264" s="3"/>
      <c r="Q264" s="3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5"/>
      <c r="AF264" s="5"/>
      <c r="AG264" s="5"/>
      <c r="AH264" s="19"/>
      <c r="AI264" s="19"/>
      <c r="AJ264" s="19"/>
      <c r="AK264" s="3"/>
      <c r="AL264" s="3"/>
    </row>
    <row r="265" ht="15.75" customHeight="1">
      <c r="A265" s="4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4"/>
      <c r="N265" s="4"/>
      <c r="O265" s="4"/>
      <c r="P265" s="3"/>
      <c r="Q265" s="3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5"/>
      <c r="AF265" s="5"/>
      <c r="AG265" s="5"/>
      <c r="AH265" s="19"/>
      <c r="AI265" s="19"/>
      <c r="AJ265" s="19"/>
      <c r="AK265" s="3"/>
      <c r="AL265" s="3"/>
    </row>
    <row r="266" ht="15.75" customHeight="1">
      <c r="A266" s="4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4"/>
      <c r="N266" s="4"/>
      <c r="O266" s="4"/>
      <c r="P266" s="3"/>
      <c r="Q266" s="3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5"/>
      <c r="AF266" s="5"/>
      <c r="AG266" s="5"/>
      <c r="AH266" s="19"/>
      <c r="AI266" s="19"/>
      <c r="AJ266" s="19"/>
      <c r="AK266" s="3"/>
      <c r="AL266" s="3"/>
    </row>
    <row r="267" ht="15.75" customHeight="1">
      <c r="A267" s="4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4"/>
      <c r="N267" s="4"/>
      <c r="O267" s="4"/>
      <c r="P267" s="3"/>
      <c r="Q267" s="3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5"/>
      <c r="AF267" s="5"/>
      <c r="AG267" s="5"/>
      <c r="AH267" s="19"/>
      <c r="AI267" s="19"/>
      <c r="AJ267" s="19"/>
      <c r="AK267" s="3"/>
      <c r="AL267" s="3"/>
    </row>
    <row r="268" ht="15.75" customHeight="1">
      <c r="A268" s="88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88"/>
      <c r="N268" s="88"/>
      <c r="O268" s="15"/>
      <c r="P268" s="7"/>
      <c r="Q268" s="7"/>
      <c r="R268" s="15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10"/>
      <c r="AF268" s="10"/>
      <c r="AG268" s="10"/>
      <c r="AH268" s="88"/>
      <c r="AI268" s="88"/>
      <c r="AJ268" s="88"/>
      <c r="AK268" s="7"/>
      <c r="AL268" s="7"/>
    </row>
    <row r="269" ht="15.75" customHeight="1">
      <c r="A269" s="88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88"/>
      <c r="N269" s="88"/>
      <c r="O269" s="15"/>
      <c r="P269" s="7"/>
      <c r="Q269" s="7"/>
      <c r="R269" s="15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10"/>
      <c r="AF269" s="10"/>
      <c r="AG269" s="10"/>
      <c r="AH269" s="88"/>
      <c r="AI269" s="88"/>
      <c r="AJ269" s="88"/>
      <c r="AK269" s="7"/>
      <c r="AL269" s="7"/>
    </row>
    <row r="270" ht="15.75" customHeight="1">
      <c r="A270" s="88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88"/>
      <c r="N270" s="88"/>
      <c r="O270" s="15"/>
      <c r="P270" s="7"/>
      <c r="Q270" s="7"/>
      <c r="R270" s="15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10"/>
      <c r="AF270" s="10"/>
      <c r="AG270" s="10"/>
      <c r="AH270" s="88"/>
      <c r="AI270" s="88"/>
      <c r="AJ270" s="88"/>
      <c r="AK270" s="7"/>
      <c r="AL270" s="7"/>
    </row>
    <row r="271" ht="15.75" customHeight="1">
      <c r="A271" s="88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88"/>
      <c r="N271" s="88"/>
      <c r="O271" s="15"/>
      <c r="P271" s="7"/>
      <c r="Q271" s="7"/>
      <c r="R271" s="15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10"/>
      <c r="AF271" s="10"/>
      <c r="AG271" s="10"/>
      <c r="AH271" s="88"/>
      <c r="AI271" s="88"/>
      <c r="AJ271" s="88"/>
      <c r="AK271" s="7"/>
      <c r="AL271" s="7"/>
    </row>
    <row r="272" ht="15.75" customHeight="1">
      <c r="A272" s="88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88"/>
      <c r="N272" s="88"/>
      <c r="O272" s="15"/>
      <c r="P272" s="7"/>
      <c r="Q272" s="7"/>
      <c r="R272" s="15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10"/>
      <c r="AF272" s="10"/>
      <c r="AG272" s="10"/>
      <c r="AH272" s="88"/>
      <c r="AI272" s="88"/>
      <c r="AJ272" s="88"/>
      <c r="AK272" s="7"/>
      <c r="AL272" s="7"/>
    </row>
    <row r="273" ht="15.75" customHeight="1">
      <c r="A273" s="88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88"/>
      <c r="N273" s="88"/>
      <c r="O273" s="15"/>
      <c r="P273" s="7"/>
      <c r="Q273" s="7"/>
      <c r="R273" s="15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10"/>
      <c r="AF273" s="10"/>
      <c r="AG273" s="10"/>
      <c r="AH273" s="88"/>
      <c r="AI273" s="88"/>
      <c r="AJ273" s="88"/>
      <c r="AK273" s="7"/>
      <c r="AL273" s="7"/>
    </row>
    <row r="274" ht="15.75" customHeight="1">
      <c r="A274" s="88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88"/>
      <c r="N274" s="88"/>
      <c r="O274" s="15"/>
      <c r="P274" s="7"/>
      <c r="Q274" s="7"/>
      <c r="R274" s="15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10"/>
      <c r="AF274" s="10"/>
      <c r="AG274" s="10"/>
      <c r="AH274" s="88"/>
      <c r="AI274" s="88"/>
      <c r="AJ274" s="88"/>
      <c r="AK274" s="7"/>
      <c r="AL274" s="7"/>
    </row>
    <row r="275" ht="15.75" customHeight="1">
      <c r="A275" s="88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88"/>
      <c r="N275" s="88"/>
      <c r="O275" s="15"/>
      <c r="P275" s="7"/>
      <c r="Q275" s="7"/>
      <c r="R275" s="15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10"/>
      <c r="AF275" s="10"/>
      <c r="AG275" s="10"/>
      <c r="AH275" s="88"/>
      <c r="AI275" s="88"/>
      <c r="AJ275" s="88"/>
      <c r="AK275" s="7"/>
      <c r="AL275" s="7"/>
    </row>
    <row r="276" ht="15.75" customHeight="1">
      <c r="A276" s="88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88"/>
      <c r="N276" s="88"/>
      <c r="O276" s="15"/>
      <c r="P276" s="7"/>
      <c r="Q276" s="7"/>
      <c r="R276" s="15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10"/>
      <c r="AF276" s="10"/>
      <c r="AG276" s="10"/>
      <c r="AH276" s="88"/>
      <c r="AI276" s="88"/>
      <c r="AJ276" s="88"/>
      <c r="AK276" s="7"/>
      <c r="AL276" s="7"/>
    </row>
    <row r="277" ht="15.75" customHeight="1">
      <c r="A277" s="88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88"/>
      <c r="N277" s="88"/>
      <c r="O277" s="15"/>
      <c r="P277" s="7"/>
      <c r="Q277" s="7"/>
      <c r="R277" s="15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10"/>
      <c r="AF277" s="10"/>
      <c r="AG277" s="10"/>
      <c r="AH277" s="88"/>
      <c r="AI277" s="88"/>
      <c r="AJ277" s="88"/>
      <c r="AK277" s="7"/>
      <c r="AL277" s="7"/>
    </row>
    <row r="278" ht="15.75" customHeight="1">
      <c r="A278" s="88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88"/>
      <c r="N278" s="88"/>
      <c r="O278" s="15"/>
      <c r="P278" s="7"/>
      <c r="Q278" s="7"/>
      <c r="R278" s="15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10"/>
      <c r="AF278" s="10"/>
      <c r="AG278" s="10"/>
      <c r="AH278" s="88"/>
      <c r="AI278" s="88"/>
      <c r="AJ278" s="88"/>
      <c r="AK278" s="7"/>
      <c r="AL278" s="7"/>
    </row>
    <row r="279" ht="15.75" customHeight="1">
      <c r="A279" s="88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88"/>
      <c r="N279" s="88"/>
      <c r="O279" s="15"/>
      <c r="P279" s="7"/>
      <c r="Q279" s="7"/>
      <c r="R279" s="15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10"/>
      <c r="AF279" s="10"/>
      <c r="AG279" s="10"/>
      <c r="AH279" s="88"/>
      <c r="AI279" s="88"/>
      <c r="AJ279" s="88"/>
      <c r="AK279" s="7"/>
      <c r="AL279" s="7"/>
    </row>
    <row r="280" ht="15.75" customHeight="1">
      <c r="A280" s="88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88"/>
      <c r="N280" s="88"/>
      <c r="O280" s="15"/>
      <c r="P280" s="7"/>
      <c r="Q280" s="7"/>
      <c r="R280" s="15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10"/>
      <c r="AF280" s="10"/>
      <c r="AG280" s="10"/>
      <c r="AH280" s="88"/>
      <c r="AI280" s="88"/>
      <c r="AJ280" s="88"/>
      <c r="AK280" s="7"/>
      <c r="AL280" s="7"/>
    </row>
    <row r="281" ht="15.75" customHeight="1">
      <c r="A281" s="88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88"/>
      <c r="N281" s="88"/>
      <c r="O281" s="15"/>
      <c r="P281" s="7"/>
      <c r="Q281" s="7"/>
      <c r="R281" s="15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10"/>
      <c r="AF281" s="10"/>
      <c r="AG281" s="10"/>
      <c r="AH281" s="88"/>
      <c r="AI281" s="88"/>
      <c r="AJ281" s="88"/>
      <c r="AK281" s="7"/>
      <c r="AL281" s="7"/>
    </row>
    <row r="282" ht="15.75" customHeight="1">
      <c r="A282" s="88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88"/>
      <c r="N282" s="88"/>
      <c r="O282" s="15"/>
      <c r="P282" s="7"/>
      <c r="Q282" s="7"/>
      <c r="R282" s="15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10"/>
      <c r="AF282" s="10"/>
      <c r="AG282" s="10"/>
      <c r="AH282" s="88"/>
      <c r="AI282" s="88"/>
      <c r="AJ282" s="88"/>
      <c r="AK282" s="7"/>
      <c r="AL282" s="7"/>
    </row>
    <row r="283" ht="15.75" customHeight="1">
      <c r="A283" s="88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88"/>
      <c r="N283" s="88"/>
      <c r="O283" s="15"/>
      <c r="P283" s="7"/>
      <c r="Q283" s="7"/>
      <c r="R283" s="15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10"/>
      <c r="AF283" s="10"/>
      <c r="AG283" s="10"/>
      <c r="AH283" s="88"/>
      <c r="AI283" s="88"/>
      <c r="AJ283" s="88"/>
      <c r="AK283" s="7"/>
      <c r="AL283" s="7"/>
    </row>
    <row r="284" ht="15.75" customHeight="1">
      <c r="A284" s="88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88"/>
      <c r="N284" s="88"/>
      <c r="O284" s="15"/>
      <c r="P284" s="7"/>
      <c r="Q284" s="7"/>
      <c r="R284" s="15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10"/>
      <c r="AF284" s="10"/>
      <c r="AG284" s="10"/>
      <c r="AH284" s="88"/>
      <c r="AI284" s="88"/>
      <c r="AJ284" s="88"/>
      <c r="AK284" s="7"/>
      <c r="AL284" s="7"/>
    </row>
    <row r="285" ht="15.75" customHeight="1">
      <c r="A285" s="88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88"/>
      <c r="N285" s="88"/>
      <c r="O285" s="15"/>
      <c r="P285" s="7"/>
      <c r="Q285" s="7"/>
      <c r="R285" s="15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10"/>
      <c r="AF285" s="10"/>
      <c r="AG285" s="10"/>
      <c r="AH285" s="88"/>
      <c r="AI285" s="88"/>
      <c r="AJ285" s="88"/>
      <c r="AK285" s="7"/>
      <c r="AL285" s="7"/>
    </row>
    <row r="286" ht="15.75" customHeight="1">
      <c r="A286" s="88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88"/>
      <c r="N286" s="88"/>
      <c r="O286" s="15"/>
      <c r="P286" s="7"/>
      <c r="Q286" s="7"/>
      <c r="R286" s="15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10"/>
      <c r="AF286" s="10"/>
      <c r="AG286" s="10"/>
      <c r="AH286" s="88"/>
      <c r="AI286" s="88"/>
      <c r="AJ286" s="88"/>
      <c r="AK286" s="7"/>
      <c r="AL286" s="7"/>
    </row>
    <row r="287" ht="15.75" customHeight="1">
      <c r="A287" s="88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88"/>
      <c r="N287" s="88"/>
      <c r="O287" s="15"/>
      <c r="P287" s="7"/>
      <c r="Q287" s="7"/>
      <c r="R287" s="15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10"/>
      <c r="AF287" s="10"/>
      <c r="AG287" s="10"/>
      <c r="AH287" s="88"/>
      <c r="AI287" s="88"/>
      <c r="AJ287" s="88"/>
      <c r="AK287" s="7"/>
      <c r="AL287" s="7"/>
    </row>
    <row r="288" ht="15.75" customHeight="1">
      <c r="A288" s="88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88"/>
      <c r="N288" s="88"/>
      <c r="O288" s="15"/>
      <c r="P288" s="7"/>
      <c r="Q288" s="7"/>
      <c r="R288" s="15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10"/>
      <c r="AF288" s="10"/>
      <c r="AG288" s="10"/>
      <c r="AH288" s="88"/>
      <c r="AI288" s="88"/>
      <c r="AJ288" s="88"/>
      <c r="AK288" s="7"/>
      <c r="AL288" s="7"/>
    </row>
    <row r="289" ht="15.75" customHeight="1">
      <c r="A289" s="88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88"/>
      <c r="N289" s="88"/>
      <c r="O289" s="15"/>
      <c r="P289" s="7"/>
      <c r="Q289" s="7"/>
      <c r="R289" s="15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10"/>
      <c r="AF289" s="10"/>
      <c r="AG289" s="10"/>
      <c r="AH289" s="88"/>
      <c r="AI289" s="88"/>
      <c r="AJ289" s="88"/>
      <c r="AK289" s="7"/>
      <c r="AL289" s="7"/>
    </row>
    <row r="290" ht="15.75" customHeight="1">
      <c r="A290" s="88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88"/>
      <c r="N290" s="88"/>
      <c r="O290" s="15"/>
      <c r="P290" s="7"/>
      <c r="Q290" s="7"/>
      <c r="R290" s="15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10"/>
      <c r="AF290" s="10"/>
      <c r="AG290" s="10"/>
      <c r="AH290" s="88"/>
      <c r="AI290" s="88"/>
      <c r="AJ290" s="88"/>
      <c r="AK290" s="7"/>
      <c r="AL290" s="7"/>
    </row>
    <row r="291" ht="15.75" customHeight="1">
      <c r="A291" s="88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88"/>
      <c r="N291" s="88"/>
      <c r="O291" s="15"/>
      <c r="P291" s="7"/>
      <c r="Q291" s="7"/>
      <c r="R291" s="15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10"/>
      <c r="AF291" s="10"/>
      <c r="AG291" s="10"/>
      <c r="AH291" s="88"/>
      <c r="AI291" s="88"/>
      <c r="AJ291" s="88"/>
      <c r="AK291" s="7"/>
      <c r="AL291" s="7"/>
    </row>
    <row r="292" ht="15.75" customHeight="1">
      <c r="A292" s="88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88"/>
      <c r="N292" s="88"/>
      <c r="O292" s="15"/>
      <c r="P292" s="7"/>
      <c r="Q292" s="7"/>
      <c r="R292" s="15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10"/>
      <c r="AF292" s="10"/>
      <c r="AG292" s="10"/>
      <c r="AH292" s="88"/>
      <c r="AI292" s="88"/>
      <c r="AJ292" s="88"/>
      <c r="AK292" s="7"/>
      <c r="AL292" s="7"/>
    </row>
    <row r="293" ht="15.75" customHeight="1">
      <c r="A293" s="88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88"/>
      <c r="N293" s="88"/>
      <c r="O293" s="15"/>
      <c r="P293" s="7"/>
      <c r="Q293" s="7"/>
      <c r="R293" s="15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10"/>
      <c r="AF293" s="10"/>
      <c r="AG293" s="10"/>
      <c r="AH293" s="88"/>
      <c r="AI293" s="88"/>
      <c r="AJ293" s="88"/>
      <c r="AK293" s="7"/>
      <c r="AL293" s="7"/>
    </row>
    <row r="294" ht="15.75" customHeight="1">
      <c r="A294" s="88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88"/>
      <c r="N294" s="88"/>
      <c r="O294" s="15"/>
      <c r="P294" s="7"/>
      <c r="Q294" s="7"/>
      <c r="R294" s="15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10"/>
      <c r="AF294" s="10"/>
      <c r="AG294" s="10"/>
      <c r="AH294" s="88"/>
      <c r="AI294" s="88"/>
      <c r="AJ294" s="88"/>
      <c r="AK294" s="7"/>
      <c r="AL294" s="7"/>
    </row>
    <row r="295" ht="15.75" customHeight="1">
      <c r="A295" s="88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88"/>
      <c r="N295" s="88"/>
      <c r="O295" s="15"/>
      <c r="P295" s="7"/>
      <c r="Q295" s="7"/>
      <c r="R295" s="15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10"/>
      <c r="AF295" s="10"/>
      <c r="AG295" s="10"/>
      <c r="AH295" s="88"/>
      <c r="AI295" s="88"/>
      <c r="AJ295" s="88"/>
      <c r="AK295" s="7"/>
      <c r="AL295" s="7"/>
    </row>
    <row r="296" ht="15.75" customHeight="1">
      <c r="A296" s="88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88"/>
      <c r="N296" s="88"/>
      <c r="O296" s="15"/>
      <c r="P296" s="7"/>
      <c r="Q296" s="7"/>
      <c r="R296" s="15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10"/>
      <c r="AF296" s="10"/>
      <c r="AG296" s="10"/>
      <c r="AH296" s="88"/>
      <c r="AI296" s="88"/>
      <c r="AJ296" s="88"/>
      <c r="AK296" s="7"/>
      <c r="AL296" s="7"/>
    </row>
    <row r="297" ht="15.75" customHeight="1">
      <c r="A297" s="88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88"/>
      <c r="N297" s="88"/>
      <c r="O297" s="15"/>
      <c r="P297" s="7"/>
      <c r="Q297" s="7"/>
      <c r="R297" s="15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10"/>
      <c r="AF297" s="10"/>
      <c r="AG297" s="10"/>
      <c r="AH297" s="88"/>
      <c r="AI297" s="88"/>
      <c r="AJ297" s="88"/>
      <c r="AK297" s="7"/>
      <c r="AL297" s="7"/>
    </row>
    <row r="298" ht="15.75" customHeight="1">
      <c r="A298" s="88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88"/>
      <c r="N298" s="88"/>
      <c r="O298" s="15"/>
      <c r="P298" s="7"/>
      <c r="Q298" s="7"/>
      <c r="R298" s="15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10"/>
      <c r="AF298" s="10"/>
      <c r="AG298" s="10"/>
      <c r="AH298" s="88"/>
      <c r="AI298" s="88"/>
      <c r="AJ298" s="88"/>
      <c r="AK298" s="7"/>
      <c r="AL298" s="7"/>
    </row>
    <row r="299" ht="15.75" customHeight="1">
      <c r="A299" s="88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88"/>
      <c r="N299" s="88"/>
      <c r="O299" s="15"/>
      <c r="P299" s="7"/>
      <c r="Q299" s="7"/>
      <c r="R299" s="15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10"/>
      <c r="AF299" s="10"/>
      <c r="AG299" s="10"/>
      <c r="AH299" s="88"/>
      <c r="AI299" s="88"/>
      <c r="AJ299" s="88"/>
      <c r="AK299" s="7"/>
      <c r="AL299" s="7"/>
    </row>
    <row r="300" ht="15.75" customHeight="1">
      <c r="A300" s="88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88"/>
      <c r="N300" s="88"/>
      <c r="O300" s="15"/>
      <c r="P300" s="7"/>
      <c r="Q300" s="7"/>
      <c r="R300" s="15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10"/>
      <c r="AF300" s="10"/>
      <c r="AG300" s="10"/>
      <c r="AH300" s="88"/>
      <c r="AI300" s="88"/>
      <c r="AJ300" s="88"/>
      <c r="AK300" s="7"/>
      <c r="AL300" s="7"/>
    </row>
    <row r="301" ht="15.75" customHeight="1">
      <c r="A301" s="88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88"/>
      <c r="N301" s="88"/>
      <c r="O301" s="15"/>
      <c r="P301" s="7"/>
      <c r="Q301" s="7"/>
      <c r="R301" s="15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10"/>
      <c r="AF301" s="10"/>
      <c r="AG301" s="10"/>
      <c r="AH301" s="88"/>
      <c r="AI301" s="88"/>
      <c r="AJ301" s="88"/>
      <c r="AK301" s="7"/>
      <c r="AL301" s="7"/>
    </row>
    <row r="302" ht="15.75" customHeight="1">
      <c r="A302" s="88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88"/>
      <c r="N302" s="88"/>
      <c r="O302" s="15"/>
      <c r="P302" s="7"/>
      <c r="Q302" s="7"/>
      <c r="R302" s="15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10"/>
      <c r="AF302" s="10"/>
      <c r="AG302" s="10"/>
      <c r="AH302" s="88"/>
      <c r="AI302" s="88"/>
      <c r="AJ302" s="88"/>
      <c r="AK302" s="7"/>
      <c r="AL302" s="7"/>
    </row>
    <row r="303" ht="15.75" customHeight="1">
      <c r="A303" s="88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88"/>
      <c r="N303" s="88"/>
      <c r="O303" s="15"/>
      <c r="P303" s="7"/>
      <c r="Q303" s="7"/>
      <c r="R303" s="15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10"/>
      <c r="AF303" s="10"/>
      <c r="AG303" s="10"/>
      <c r="AH303" s="88"/>
      <c r="AI303" s="88"/>
      <c r="AJ303" s="88"/>
      <c r="AK303" s="7"/>
      <c r="AL303" s="7"/>
    </row>
    <row r="304" ht="15.75" customHeight="1">
      <c r="A304" s="88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88"/>
      <c r="N304" s="88"/>
      <c r="O304" s="15"/>
      <c r="P304" s="7"/>
      <c r="Q304" s="7"/>
      <c r="R304" s="15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10"/>
      <c r="AF304" s="10"/>
      <c r="AG304" s="10"/>
      <c r="AH304" s="88"/>
      <c r="AI304" s="88"/>
      <c r="AJ304" s="88"/>
      <c r="AK304" s="7"/>
      <c r="AL304" s="7"/>
    </row>
    <row r="305" ht="15.75" customHeight="1">
      <c r="A305" s="88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88"/>
      <c r="N305" s="88"/>
      <c r="O305" s="15"/>
      <c r="P305" s="7"/>
      <c r="Q305" s="7"/>
      <c r="R305" s="15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10"/>
      <c r="AF305" s="10"/>
      <c r="AG305" s="10"/>
      <c r="AH305" s="88"/>
      <c r="AI305" s="88"/>
      <c r="AJ305" s="88"/>
      <c r="AK305" s="7"/>
      <c r="AL305" s="7"/>
    </row>
    <row r="306" ht="15.75" customHeight="1">
      <c r="A306" s="88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88"/>
      <c r="N306" s="88"/>
      <c r="O306" s="15"/>
      <c r="P306" s="7"/>
      <c r="Q306" s="7"/>
      <c r="R306" s="15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10"/>
      <c r="AF306" s="10"/>
      <c r="AG306" s="10"/>
      <c r="AH306" s="88"/>
      <c r="AI306" s="88"/>
      <c r="AJ306" s="88"/>
      <c r="AK306" s="7"/>
      <c r="AL306" s="7"/>
    </row>
    <row r="307" ht="15.75" customHeight="1">
      <c r="A307" s="88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88"/>
      <c r="N307" s="88"/>
      <c r="O307" s="15"/>
      <c r="P307" s="7"/>
      <c r="Q307" s="7"/>
      <c r="R307" s="15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10"/>
      <c r="AF307" s="10"/>
      <c r="AG307" s="10"/>
      <c r="AH307" s="88"/>
      <c r="AI307" s="88"/>
      <c r="AJ307" s="88"/>
      <c r="AK307" s="7"/>
      <c r="AL307" s="7"/>
    </row>
    <row r="308" ht="15.75" customHeight="1">
      <c r="A308" s="88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88"/>
      <c r="N308" s="88"/>
      <c r="O308" s="15"/>
      <c r="P308" s="7"/>
      <c r="Q308" s="7"/>
      <c r="R308" s="15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10"/>
      <c r="AF308" s="10"/>
      <c r="AG308" s="10"/>
      <c r="AH308" s="88"/>
      <c r="AI308" s="88"/>
      <c r="AJ308" s="88"/>
      <c r="AK308" s="7"/>
      <c r="AL308" s="7"/>
    </row>
    <row r="309" ht="15.75" customHeight="1">
      <c r="A309" s="88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88"/>
      <c r="N309" s="88"/>
      <c r="O309" s="15"/>
      <c r="P309" s="7"/>
      <c r="Q309" s="7"/>
      <c r="R309" s="15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10"/>
      <c r="AF309" s="10"/>
      <c r="AG309" s="10"/>
      <c r="AH309" s="88"/>
      <c r="AI309" s="88"/>
      <c r="AJ309" s="88"/>
      <c r="AK309" s="7"/>
      <c r="AL309" s="7"/>
    </row>
    <row r="310" ht="15.75" customHeight="1">
      <c r="A310" s="88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88"/>
      <c r="N310" s="88"/>
      <c r="O310" s="15"/>
      <c r="P310" s="7"/>
      <c r="Q310" s="7"/>
      <c r="R310" s="15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10"/>
      <c r="AF310" s="10"/>
      <c r="AG310" s="10"/>
      <c r="AH310" s="88"/>
      <c r="AI310" s="88"/>
      <c r="AJ310" s="88"/>
      <c r="AK310" s="7"/>
      <c r="AL310" s="7"/>
    </row>
    <row r="311" ht="15.75" customHeight="1">
      <c r="A311" s="88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88"/>
      <c r="N311" s="88"/>
      <c r="O311" s="15"/>
      <c r="P311" s="7"/>
      <c r="Q311" s="7"/>
      <c r="R311" s="15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  <c r="AC311" s="88"/>
      <c r="AD311" s="88"/>
      <c r="AE311" s="10"/>
      <c r="AF311" s="10"/>
      <c r="AG311" s="10"/>
      <c r="AH311" s="88"/>
      <c r="AI311" s="88"/>
      <c r="AJ311" s="88"/>
      <c r="AK311" s="7"/>
      <c r="AL311" s="7"/>
    </row>
    <row r="312" ht="15.75" customHeight="1">
      <c r="A312" s="88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88"/>
      <c r="N312" s="88"/>
      <c r="O312" s="15"/>
      <c r="P312" s="7"/>
      <c r="Q312" s="7"/>
      <c r="R312" s="15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10"/>
      <c r="AF312" s="10"/>
      <c r="AG312" s="10"/>
      <c r="AH312" s="88"/>
      <c r="AI312" s="88"/>
      <c r="AJ312" s="88"/>
      <c r="AK312" s="7"/>
      <c r="AL312" s="7"/>
    </row>
    <row r="313" ht="15.75" customHeight="1">
      <c r="A313" s="88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88"/>
      <c r="N313" s="88"/>
      <c r="O313" s="15"/>
      <c r="P313" s="7"/>
      <c r="Q313" s="7"/>
      <c r="R313" s="15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10"/>
      <c r="AF313" s="10"/>
      <c r="AG313" s="10"/>
      <c r="AH313" s="88"/>
      <c r="AI313" s="88"/>
      <c r="AJ313" s="88"/>
      <c r="AK313" s="7"/>
      <c r="AL313" s="7"/>
    </row>
    <row r="314" ht="15.75" customHeight="1">
      <c r="A314" s="88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88"/>
      <c r="N314" s="88"/>
      <c r="O314" s="15"/>
      <c r="P314" s="7"/>
      <c r="Q314" s="7"/>
      <c r="R314" s="15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10"/>
      <c r="AF314" s="10"/>
      <c r="AG314" s="10"/>
      <c r="AH314" s="88"/>
      <c r="AI314" s="88"/>
      <c r="AJ314" s="88"/>
      <c r="AK314" s="7"/>
      <c r="AL314" s="7"/>
    </row>
    <row r="315" ht="15.75" customHeight="1">
      <c r="A315" s="88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88"/>
      <c r="N315" s="88"/>
      <c r="O315" s="15"/>
      <c r="P315" s="7"/>
      <c r="Q315" s="7"/>
      <c r="R315" s="15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10"/>
      <c r="AF315" s="10"/>
      <c r="AG315" s="10"/>
      <c r="AH315" s="88"/>
      <c r="AI315" s="88"/>
      <c r="AJ315" s="88"/>
      <c r="AK315" s="7"/>
      <c r="AL315" s="7"/>
    </row>
    <row r="316" ht="15.75" customHeight="1">
      <c r="A316" s="88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88"/>
      <c r="N316" s="88"/>
      <c r="O316" s="15"/>
      <c r="P316" s="7"/>
      <c r="Q316" s="7"/>
      <c r="R316" s="15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  <c r="AC316" s="88"/>
      <c r="AD316" s="88"/>
      <c r="AE316" s="10"/>
      <c r="AF316" s="10"/>
      <c r="AG316" s="10"/>
      <c r="AH316" s="88"/>
      <c r="AI316" s="88"/>
      <c r="AJ316" s="88"/>
      <c r="AK316" s="7"/>
      <c r="AL316" s="7"/>
    </row>
    <row r="317" ht="15.75" customHeight="1">
      <c r="A317" s="88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88"/>
      <c r="N317" s="88"/>
      <c r="O317" s="15"/>
      <c r="P317" s="7"/>
      <c r="Q317" s="7"/>
      <c r="R317" s="15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  <c r="AC317" s="88"/>
      <c r="AD317" s="88"/>
      <c r="AE317" s="10"/>
      <c r="AF317" s="10"/>
      <c r="AG317" s="10"/>
      <c r="AH317" s="88"/>
      <c r="AI317" s="88"/>
      <c r="AJ317" s="88"/>
      <c r="AK317" s="7"/>
      <c r="AL317" s="7"/>
    </row>
    <row r="318" ht="15.75" customHeight="1">
      <c r="A318" s="88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88"/>
      <c r="N318" s="88"/>
      <c r="O318" s="15"/>
      <c r="P318" s="7"/>
      <c r="Q318" s="7"/>
      <c r="R318" s="15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10"/>
      <c r="AF318" s="10"/>
      <c r="AG318" s="10"/>
      <c r="AH318" s="88"/>
      <c r="AI318" s="88"/>
      <c r="AJ318" s="88"/>
      <c r="AK318" s="7"/>
      <c r="AL318" s="7"/>
    </row>
    <row r="319" ht="15.75" customHeight="1">
      <c r="A319" s="88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88"/>
      <c r="N319" s="88"/>
      <c r="O319" s="15"/>
      <c r="P319" s="7"/>
      <c r="Q319" s="7"/>
      <c r="R319" s="15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10"/>
      <c r="AF319" s="10"/>
      <c r="AG319" s="10"/>
      <c r="AH319" s="88"/>
      <c r="AI319" s="88"/>
      <c r="AJ319" s="88"/>
      <c r="AK319" s="7"/>
      <c r="AL319" s="7"/>
    </row>
    <row r="320" ht="15.75" customHeight="1">
      <c r="A320" s="88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88"/>
      <c r="N320" s="88"/>
      <c r="O320" s="15"/>
      <c r="P320" s="7"/>
      <c r="Q320" s="7"/>
      <c r="R320" s="15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10"/>
      <c r="AF320" s="10"/>
      <c r="AG320" s="10"/>
      <c r="AH320" s="88"/>
      <c r="AI320" s="88"/>
      <c r="AJ320" s="88"/>
      <c r="AK320" s="7"/>
      <c r="AL320" s="7"/>
    </row>
    <row r="321" ht="15.75" customHeight="1">
      <c r="A321" s="88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88"/>
      <c r="N321" s="88"/>
      <c r="O321" s="15"/>
      <c r="P321" s="7"/>
      <c r="Q321" s="7"/>
      <c r="R321" s="15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10"/>
      <c r="AF321" s="10"/>
      <c r="AG321" s="10"/>
      <c r="AH321" s="88"/>
      <c r="AI321" s="88"/>
      <c r="AJ321" s="88"/>
      <c r="AK321" s="7"/>
      <c r="AL321" s="7"/>
    </row>
    <row r="322" ht="15.75" customHeight="1">
      <c r="A322" s="88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88"/>
      <c r="N322" s="88"/>
      <c r="O322" s="15"/>
      <c r="P322" s="7"/>
      <c r="Q322" s="7"/>
      <c r="R322" s="15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10"/>
      <c r="AF322" s="10"/>
      <c r="AG322" s="10"/>
      <c r="AH322" s="88"/>
      <c r="AI322" s="88"/>
      <c r="AJ322" s="88"/>
      <c r="AK322" s="7"/>
      <c r="AL322" s="7"/>
    </row>
    <row r="323" ht="15.75" customHeight="1">
      <c r="A323" s="88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88"/>
      <c r="N323" s="88"/>
      <c r="O323" s="15"/>
      <c r="P323" s="7"/>
      <c r="Q323" s="7"/>
      <c r="R323" s="15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  <c r="AC323" s="88"/>
      <c r="AD323" s="88"/>
      <c r="AE323" s="10"/>
      <c r="AF323" s="10"/>
      <c r="AG323" s="10"/>
      <c r="AH323" s="88"/>
      <c r="AI323" s="88"/>
      <c r="AJ323" s="88"/>
      <c r="AK323" s="7"/>
      <c r="AL323" s="7"/>
    </row>
    <row r="324" ht="15.75" customHeight="1">
      <c r="A324" s="88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88"/>
      <c r="N324" s="88"/>
      <c r="O324" s="15"/>
      <c r="P324" s="7"/>
      <c r="Q324" s="7"/>
      <c r="R324" s="15"/>
      <c r="S324" s="88"/>
      <c r="T324" s="88"/>
      <c r="U324" s="88"/>
      <c r="V324" s="88"/>
      <c r="W324" s="88"/>
      <c r="X324" s="88"/>
      <c r="Y324" s="88"/>
      <c r="Z324" s="88"/>
      <c r="AA324" s="88"/>
      <c r="AB324" s="88"/>
      <c r="AC324" s="88"/>
      <c r="AD324" s="88"/>
      <c r="AE324" s="10"/>
      <c r="AF324" s="10"/>
      <c r="AG324" s="10"/>
      <c r="AH324" s="88"/>
      <c r="AI324" s="88"/>
      <c r="AJ324" s="88"/>
      <c r="AK324" s="7"/>
      <c r="AL324" s="7"/>
    </row>
    <row r="325" ht="15.75" customHeight="1">
      <c r="A325" s="88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88"/>
      <c r="N325" s="88"/>
      <c r="O325" s="15"/>
      <c r="P325" s="7"/>
      <c r="Q325" s="7"/>
      <c r="R325" s="15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  <c r="AC325" s="88"/>
      <c r="AD325" s="88"/>
      <c r="AE325" s="10"/>
      <c r="AF325" s="10"/>
      <c r="AG325" s="10"/>
      <c r="AH325" s="88"/>
      <c r="AI325" s="88"/>
      <c r="AJ325" s="88"/>
      <c r="AK325" s="7"/>
      <c r="AL325" s="7"/>
    </row>
    <row r="326" ht="15.75" customHeight="1">
      <c r="A326" s="88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88"/>
      <c r="N326" s="88"/>
      <c r="O326" s="15"/>
      <c r="P326" s="7"/>
      <c r="Q326" s="7"/>
      <c r="R326" s="15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10"/>
      <c r="AF326" s="10"/>
      <c r="AG326" s="10"/>
      <c r="AH326" s="88"/>
      <c r="AI326" s="88"/>
      <c r="AJ326" s="88"/>
      <c r="AK326" s="7"/>
      <c r="AL326" s="7"/>
    </row>
    <row r="327" ht="15.75" customHeight="1">
      <c r="A327" s="88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88"/>
      <c r="N327" s="88"/>
      <c r="O327" s="15"/>
      <c r="P327" s="7"/>
      <c r="Q327" s="7"/>
      <c r="R327" s="15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10"/>
      <c r="AF327" s="10"/>
      <c r="AG327" s="10"/>
      <c r="AH327" s="88"/>
      <c r="AI327" s="88"/>
      <c r="AJ327" s="88"/>
      <c r="AK327" s="7"/>
      <c r="AL327" s="7"/>
    </row>
    <row r="328" ht="15.75" customHeight="1">
      <c r="A328" s="88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88"/>
      <c r="N328" s="88"/>
      <c r="O328" s="15"/>
      <c r="P328" s="7"/>
      <c r="Q328" s="7"/>
      <c r="R328" s="15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10"/>
      <c r="AF328" s="10"/>
      <c r="AG328" s="10"/>
      <c r="AH328" s="88"/>
      <c r="AI328" s="88"/>
      <c r="AJ328" s="88"/>
      <c r="AK328" s="7"/>
      <c r="AL328" s="7"/>
    </row>
    <row r="329" ht="15.75" customHeight="1">
      <c r="A329" s="88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88"/>
      <c r="N329" s="88"/>
      <c r="O329" s="15"/>
      <c r="P329" s="7"/>
      <c r="Q329" s="7"/>
      <c r="R329" s="15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10"/>
      <c r="AF329" s="10"/>
      <c r="AG329" s="10"/>
      <c r="AH329" s="88"/>
      <c r="AI329" s="88"/>
      <c r="AJ329" s="88"/>
      <c r="AK329" s="7"/>
      <c r="AL329" s="7"/>
    </row>
    <row r="330" ht="15.75" customHeight="1">
      <c r="A330" s="88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88"/>
      <c r="N330" s="88"/>
      <c r="O330" s="15"/>
      <c r="P330" s="7"/>
      <c r="Q330" s="7"/>
      <c r="R330" s="15"/>
      <c r="S330" s="88"/>
      <c r="T330" s="88"/>
      <c r="U330" s="88"/>
      <c r="V330" s="88"/>
      <c r="W330" s="88"/>
      <c r="X330" s="88"/>
      <c r="Y330" s="88"/>
      <c r="Z330" s="88"/>
      <c r="AA330" s="88"/>
      <c r="AB330" s="88"/>
      <c r="AC330" s="88"/>
      <c r="AD330" s="88"/>
      <c r="AE330" s="10"/>
      <c r="AF330" s="10"/>
      <c r="AG330" s="10"/>
      <c r="AH330" s="88"/>
      <c r="AI330" s="88"/>
      <c r="AJ330" s="88"/>
      <c r="AK330" s="7"/>
      <c r="AL330" s="7"/>
    </row>
    <row r="331" ht="15.75" customHeight="1">
      <c r="A331" s="88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88"/>
      <c r="N331" s="88"/>
      <c r="O331" s="15"/>
      <c r="P331" s="7"/>
      <c r="Q331" s="7"/>
      <c r="R331" s="15"/>
      <c r="S331" s="88"/>
      <c r="T331" s="88"/>
      <c r="U331" s="88"/>
      <c r="V331" s="88"/>
      <c r="W331" s="88"/>
      <c r="X331" s="88"/>
      <c r="Y331" s="88"/>
      <c r="Z331" s="88"/>
      <c r="AA331" s="88"/>
      <c r="AB331" s="88"/>
      <c r="AC331" s="88"/>
      <c r="AD331" s="88"/>
      <c r="AE331" s="10"/>
      <c r="AF331" s="10"/>
      <c r="AG331" s="10"/>
      <c r="AH331" s="88"/>
      <c r="AI331" s="88"/>
      <c r="AJ331" s="88"/>
      <c r="AK331" s="7"/>
      <c r="AL331" s="7"/>
    </row>
    <row r="332" ht="15.75" customHeight="1">
      <c r="A332" s="88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88"/>
      <c r="N332" s="88"/>
      <c r="O332" s="15"/>
      <c r="P332" s="7"/>
      <c r="Q332" s="7"/>
      <c r="R332" s="15"/>
      <c r="S332" s="88"/>
      <c r="T332" s="88"/>
      <c r="U332" s="88"/>
      <c r="V332" s="88"/>
      <c r="W332" s="88"/>
      <c r="X332" s="88"/>
      <c r="Y332" s="88"/>
      <c r="Z332" s="88"/>
      <c r="AA332" s="88"/>
      <c r="AB332" s="88"/>
      <c r="AC332" s="88"/>
      <c r="AD332" s="88"/>
      <c r="AE332" s="10"/>
      <c r="AF332" s="10"/>
      <c r="AG332" s="10"/>
      <c r="AH332" s="88"/>
      <c r="AI332" s="88"/>
      <c r="AJ332" s="88"/>
      <c r="AK332" s="7"/>
      <c r="AL332" s="7"/>
    </row>
    <row r="333" ht="15.75" customHeight="1">
      <c r="A333" s="88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88"/>
      <c r="N333" s="88"/>
      <c r="O333" s="15"/>
      <c r="P333" s="7"/>
      <c r="Q333" s="7"/>
      <c r="R333" s="15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10"/>
      <c r="AF333" s="10"/>
      <c r="AG333" s="10"/>
      <c r="AH333" s="88"/>
      <c r="AI333" s="88"/>
      <c r="AJ333" s="88"/>
      <c r="AK333" s="7"/>
      <c r="AL333" s="7"/>
    </row>
    <row r="334" ht="15.75" customHeight="1">
      <c r="A334" s="88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88"/>
      <c r="N334" s="88"/>
      <c r="O334" s="15"/>
      <c r="P334" s="7"/>
      <c r="Q334" s="7"/>
      <c r="R334" s="15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10"/>
      <c r="AF334" s="10"/>
      <c r="AG334" s="10"/>
      <c r="AH334" s="88"/>
      <c r="AI334" s="88"/>
      <c r="AJ334" s="88"/>
      <c r="AK334" s="7"/>
      <c r="AL334" s="7"/>
    </row>
    <row r="335" ht="15.75" customHeight="1">
      <c r="A335" s="88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88"/>
      <c r="N335" s="88"/>
      <c r="O335" s="15"/>
      <c r="P335" s="7"/>
      <c r="Q335" s="7"/>
      <c r="R335" s="15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10"/>
      <c r="AF335" s="10"/>
      <c r="AG335" s="10"/>
      <c r="AH335" s="88"/>
      <c r="AI335" s="88"/>
      <c r="AJ335" s="88"/>
      <c r="AK335" s="7"/>
      <c r="AL335" s="7"/>
    </row>
    <row r="336" ht="15.75" customHeight="1">
      <c r="A336" s="88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88"/>
      <c r="N336" s="88"/>
      <c r="O336" s="15"/>
      <c r="P336" s="7"/>
      <c r="Q336" s="7"/>
      <c r="R336" s="15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10"/>
      <c r="AF336" s="10"/>
      <c r="AG336" s="10"/>
      <c r="AH336" s="88"/>
      <c r="AI336" s="88"/>
      <c r="AJ336" s="88"/>
      <c r="AK336" s="7"/>
      <c r="AL336" s="7"/>
    </row>
    <row r="337" ht="15.75" customHeight="1">
      <c r="A337" s="88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88"/>
      <c r="N337" s="88"/>
      <c r="O337" s="15"/>
      <c r="P337" s="7"/>
      <c r="Q337" s="7"/>
      <c r="R337" s="15"/>
      <c r="S337" s="88"/>
      <c r="T337" s="88"/>
      <c r="U337" s="88"/>
      <c r="V337" s="88"/>
      <c r="W337" s="88"/>
      <c r="X337" s="88"/>
      <c r="Y337" s="88"/>
      <c r="Z337" s="88"/>
      <c r="AA337" s="88"/>
      <c r="AB337" s="88"/>
      <c r="AC337" s="88"/>
      <c r="AD337" s="88"/>
      <c r="AE337" s="10"/>
      <c r="AF337" s="10"/>
      <c r="AG337" s="10"/>
      <c r="AH337" s="88"/>
      <c r="AI337" s="88"/>
      <c r="AJ337" s="88"/>
      <c r="AK337" s="7"/>
      <c r="AL337" s="7"/>
    </row>
    <row r="338" ht="15.75" customHeight="1">
      <c r="A338" s="88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88"/>
      <c r="N338" s="88"/>
      <c r="O338" s="15"/>
      <c r="P338" s="7"/>
      <c r="Q338" s="7"/>
      <c r="R338" s="15"/>
      <c r="S338" s="88"/>
      <c r="T338" s="88"/>
      <c r="U338" s="88"/>
      <c r="V338" s="88"/>
      <c r="W338" s="88"/>
      <c r="X338" s="88"/>
      <c r="Y338" s="88"/>
      <c r="Z338" s="88"/>
      <c r="AA338" s="88"/>
      <c r="AB338" s="88"/>
      <c r="AC338" s="88"/>
      <c r="AD338" s="88"/>
      <c r="AE338" s="10"/>
      <c r="AF338" s="10"/>
      <c r="AG338" s="10"/>
      <c r="AH338" s="88"/>
      <c r="AI338" s="88"/>
      <c r="AJ338" s="88"/>
      <c r="AK338" s="7"/>
      <c r="AL338" s="7"/>
    </row>
    <row r="339" ht="15.75" customHeight="1">
      <c r="A339" s="88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88"/>
      <c r="N339" s="88"/>
      <c r="O339" s="15"/>
      <c r="P339" s="7"/>
      <c r="Q339" s="7"/>
      <c r="R339" s="15"/>
      <c r="S339" s="88"/>
      <c r="T339" s="88"/>
      <c r="U339" s="88"/>
      <c r="V339" s="88"/>
      <c r="W339" s="88"/>
      <c r="X339" s="88"/>
      <c r="Y339" s="88"/>
      <c r="Z339" s="88"/>
      <c r="AA339" s="88"/>
      <c r="AB339" s="88"/>
      <c r="AC339" s="88"/>
      <c r="AD339" s="88"/>
      <c r="AE339" s="10"/>
      <c r="AF339" s="10"/>
      <c r="AG339" s="10"/>
      <c r="AH339" s="88"/>
      <c r="AI339" s="88"/>
      <c r="AJ339" s="88"/>
      <c r="AK339" s="7"/>
      <c r="AL339" s="7"/>
    </row>
    <row r="340" ht="15.75" customHeight="1">
      <c r="A340" s="88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88"/>
      <c r="N340" s="88"/>
      <c r="O340" s="15"/>
      <c r="P340" s="7"/>
      <c r="Q340" s="7"/>
      <c r="R340" s="15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  <c r="AC340" s="88"/>
      <c r="AD340" s="88"/>
      <c r="AE340" s="10"/>
      <c r="AF340" s="10"/>
      <c r="AG340" s="10"/>
      <c r="AH340" s="88"/>
      <c r="AI340" s="88"/>
      <c r="AJ340" s="88"/>
      <c r="AK340" s="7"/>
      <c r="AL340" s="7"/>
    </row>
    <row r="341" ht="15.75" customHeight="1">
      <c r="A341" s="88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88"/>
      <c r="N341" s="88"/>
      <c r="O341" s="15"/>
      <c r="P341" s="7"/>
      <c r="Q341" s="7"/>
      <c r="R341" s="15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10"/>
      <c r="AF341" s="10"/>
      <c r="AG341" s="10"/>
      <c r="AH341" s="88"/>
      <c r="AI341" s="88"/>
      <c r="AJ341" s="88"/>
      <c r="AK341" s="7"/>
      <c r="AL341" s="7"/>
    </row>
    <row r="342" ht="15.75" customHeight="1">
      <c r="A342" s="88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88"/>
      <c r="N342" s="88"/>
      <c r="O342" s="15"/>
      <c r="P342" s="7"/>
      <c r="Q342" s="7"/>
      <c r="R342" s="15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10"/>
      <c r="AF342" s="10"/>
      <c r="AG342" s="10"/>
      <c r="AH342" s="88"/>
      <c r="AI342" s="88"/>
      <c r="AJ342" s="88"/>
      <c r="AK342" s="7"/>
      <c r="AL342" s="7"/>
    </row>
    <row r="343" ht="15.75" customHeight="1">
      <c r="A343" s="88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88"/>
      <c r="N343" s="88"/>
      <c r="O343" s="15"/>
      <c r="P343" s="7"/>
      <c r="Q343" s="7"/>
      <c r="R343" s="15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10"/>
      <c r="AF343" s="10"/>
      <c r="AG343" s="10"/>
      <c r="AH343" s="88"/>
      <c r="AI343" s="88"/>
      <c r="AJ343" s="88"/>
      <c r="AK343" s="7"/>
      <c r="AL343" s="7"/>
    </row>
    <row r="344" ht="15.75" customHeight="1">
      <c r="A344" s="88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88"/>
      <c r="N344" s="88"/>
      <c r="O344" s="15"/>
      <c r="P344" s="7"/>
      <c r="Q344" s="7"/>
      <c r="R344" s="15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10"/>
      <c r="AF344" s="10"/>
      <c r="AG344" s="10"/>
      <c r="AH344" s="88"/>
      <c r="AI344" s="88"/>
      <c r="AJ344" s="88"/>
      <c r="AK344" s="7"/>
      <c r="AL344" s="7"/>
    </row>
    <row r="345" ht="15.75" customHeight="1">
      <c r="A345" s="88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88"/>
      <c r="N345" s="88"/>
      <c r="O345" s="15"/>
      <c r="P345" s="7"/>
      <c r="Q345" s="7"/>
      <c r="R345" s="15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10"/>
      <c r="AF345" s="10"/>
      <c r="AG345" s="10"/>
      <c r="AH345" s="88"/>
      <c r="AI345" s="88"/>
      <c r="AJ345" s="88"/>
      <c r="AK345" s="7"/>
      <c r="AL345" s="7"/>
    </row>
    <row r="346" ht="15.75" customHeight="1">
      <c r="A346" s="88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88"/>
      <c r="N346" s="88"/>
      <c r="O346" s="15"/>
      <c r="P346" s="7"/>
      <c r="Q346" s="7"/>
      <c r="R346" s="15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  <c r="AC346" s="88"/>
      <c r="AD346" s="88"/>
      <c r="AE346" s="10"/>
      <c r="AF346" s="10"/>
      <c r="AG346" s="10"/>
      <c r="AH346" s="88"/>
      <c r="AI346" s="88"/>
      <c r="AJ346" s="88"/>
      <c r="AK346" s="7"/>
      <c r="AL346" s="7"/>
    </row>
    <row r="347" ht="15.75" customHeight="1">
      <c r="A347" s="88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88"/>
      <c r="N347" s="88"/>
      <c r="O347" s="15"/>
      <c r="P347" s="7"/>
      <c r="Q347" s="7"/>
      <c r="R347" s="15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10"/>
      <c r="AF347" s="10"/>
      <c r="AG347" s="10"/>
      <c r="AH347" s="88"/>
      <c r="AI347" s="88"/>
      <c r="AJ347" s="88"/>
      <c r="AK347" s="7"/>
      <c r="AL347" s="7"/>
    </row>
    <row r="348" ht="15.75" customHeight="1">
      <c r="A348" s="88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88"/>
      <c r="N348" s="88"/>
      <c r="O348" s="15"/>
      <c r="P348" s="7"/>
      <c r="Q348" s="7"/>
      <c r="R348" s="15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10"/>
      <c r="AF348" s="10"/>
      <c r="AG348" s="10"/>
      <c r="AH348" s="88"/>
      <c r="AI348" s="88"/>
      <c r="AJ348" s="88"/>
      <c r="AK348" s="7"/>
      <c r="AL348" s="7"/>
    </row>
    <row r="349" ht="15.75" customHeight="1">
      <c r="A349" s="88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88"/>
      <c r="N349" s="88"/>
      <c r="O349" s="15"/>
      <c r="P349" s="7"/>
      <c r="Q349" s="7"/>
      <c r="R349" s="15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10"/>
      <c r="AF349" s="10"/>
      <c r="AG349" s="10"/>
      <c r="AH349" s="88"/>
      <c r="AI349" s="88"/>
      <c r="AJ349" s="88"/>
      <c r="AK349" s="7"/>
      <c r="AL349" s="7"/>
    </row>
    <row r="350" ht="15.75" customHeight="1">
      <c r="A350" s="88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88"/>
      <c r="N350" s="88"/>
      <c r="O350" s="15"/>
      <c r="P350" s="7"/>
      <c r="Q350" s="7"/>
      <c r="R350" s="15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10"/>
      <c r="AF350" s="10"/>
      <c r="AG350" s="10"/>
      <c r="AH350" s="88"/>
      <c r="AI350" s="88"/>
      <c r="AJ350" s="88"/>
      <c r="AK350" s="7"/>
      <c r="AL350" s="7"/>
    </row>
    <row r="351" ht="15.75" customHeight="1">
      <c r="A351" s="88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88"/>
      <c r="N351" s="88"/>
      <c r="O351" s="15"/>
      <c r="P351" s="7"/>
      <c r="Q351" s="7"/>
      <c r="R351" s="15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10"/>
      <c r="AF351" s="10"/>
      <c r="AG351" s="10"/>
      <c r="AH351" s="88"/>
      <c r="AI351" s="88"/>
      <c r="AJ351" s="88"/>
      <c r="AK351" s="7"/>
      <c r="AL351" s="7"/>
    </row>
    <row r="352" ht="15.75" customHeight="1">
      <c r="A352" s="88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88"/>
      <c r="N352" s="88"/>
      <c r="O352" s="15"/>
      <c r="P352" s="7"/>
      <c r="Q352" s="7"/>
      <c r="R352" s="15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10"/>
      <c r="AF352" s="10"/>
      <c r="AG352" s="10"/>
      <c r="AH352" s="88"/>
      <c r="AI352" s="88"/>
      <c r="AJ352" s="88"/>
      <c r="AK352" s="7"/>
      <c r="AL352" s="7"/>
    </row>
    <row r="353" ht="15.75" customHeight="1">
      <c r="A353" s="88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88"/>
      <c r="N353" s="88"/>
      <c r="O353" s="15"/>
      <c r="P353" s="7"/>
      <c r="Q353" s="7"/>
      <c r="R353" s="15"/>
      <c r="S353" s="88"/>
      <c r="T353" s="88"/>
      <c r="U353" s="88"/>
      <c r="V353" s="88"/>
      <c r="W353" s="88"/>
      <c r="X353" s="88"/>
      <c r="Y353" s="88"/>
      <c r="Z353" s="88"/>
      <c r="AA353" s="88"/>
      <c r="AB353" s="88"/>
      <c r="AC353" s="88"/>
      <c r="AD353" s="88"/>
      <c r="AE353" s="10"/>
      <c r="AF353" s="10"/>
      <c r="AG353" s="10"/>
      <c r="AH353" s="88"/>
      <c r="AI353" s="88"/>
      <c r="AJ353" s="88"/>
      <c r="AK353" s="7"/>
      <c r="AL353" s="7"/>
    </row>
    <row r="354" ht="15.75" customHeight="1">
      <c r="A354" s="88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88"/>
      <c r="N354" s="88"/>
      <c r="O354" s="15"/>
      <c r="P354" s="7"/>
      <c r="Q354" s="7"/>
      <c r="R354" s="15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  <c r="AC354" s="88"/>
      <c r="AD354" s="88"/>
      <c r="AE354" s="10"/>
      <c r="AF354" s="10"/>
      <c r="AG354" s="10"/>
      <c r="AH354" s="88"/>
      <c r="AI354" s="88"/>
      <c r="AJ354" s="88"/>
      <c r="AK354" s="7"/>
      <c r="AL354" s="7"/>
    </row>
    <row r="355" ht="15.75" customHeight="1">
      <c r="A355" s="88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88"/>
      <c r="N355" s="88"/>
      <c r="O355" s="15"/>
      <c r="P355" s="7"/>
      <c r="Q355" s="7"/>
      <c r="R355" s="15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  <c r="AC355" s="88"/>
      <c r="AD355" s="88"/>
      <c r="AE355" s="10"/>
      <c r="AF355" s="10"/>
      <c r="AG355" s="10"/>
      <c r="AH355" s="88"/>
      <c r="AI355" s="88"/>
      <c r="AJ355" s="88"/>
      <c r="AK355" s="7"/>
      <c r="AL355" s="7"/>
    </row>
    <row r="356" ht="15.75" customHeight="1">
      <c r="A356" s="88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88"/>
      <c r="N356" s="88"/>
      <c r="O356" s="15"/>
      <c r="P356" s="7"/>
      <c r="Q356" s="7"/>
      <c r="R356" s="15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88"/>
      <c r="AE356" s="10"/>
      <c r="AF356" s="10"/>
      <c r="AG356" s="10"/>
      <c r="AH356" s="88"/>
      <c r="AI356" s="88"/>
      <c r="AJ356" s="88"/>
      <c r="AK356" s="7"/>
      <c r="AL356" s="7"/>
    </row>
    <row r="357" ht="15.75" customHeight="1">
      <c r="A357" s="88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88"/>
      <c r="N357" s="88"/>
      <c r="O357" s="15"/>
      <c r="P357" s="7"/>
      <c r="Q357" s="7"/>
      <c r="R357" s="15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10"/>
      <c r="AF357" s="10"/>
      <c r="AG357" s="10"/>
      <c r="AH357" s="88"/>
      <c r="AI357" s="88"/>
      <c r="AJ357" s="88"/>
      <c r="AK357" s="7"/>
      <c r="AL357" s="7"/>
    </row>
    <row r="358" ht="15.75" customHeight="1">
      <c r="A358" s="88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88"/>
      <c r="N358" s="88"/>
      <c r="O358" s="15"/>
      <c r="P358" s="7"/>
      <c r="Q358" s="7"/>
      <c r="R358" s="15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10"/>
      <c r="AF358" s="10"/>
      <c r="AG358" s="10"/>
      <c r="AH358" s="88"/>
      <c r="AI358" s="88"/>
      <c r="AJ358" s="88"/>
      <c r="AK358" s="7"/>
      <c r="AL358" s="7"/>
    </row>
    <row r="359" ht="15.75" customHeight="1">
      <c r="A359" s="88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88"/>
      <c r="N359" s="88"/>
      <c r="O359" s="15"/>
      <c r="P359" s="7"/>
      <c r="Q359" s="7"/>
      <c r="R359" s="15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10"/>
      <c r="AF359" s="10"/>
      <c r="AG359" s="10"/>
      <c r="AH359" s="88"/>
      <c r="AI359" s="88"/>
      <c r="AJ359" s="88"/>
      <c r="AK359" s="7"/>
      <c r="AL359" s="7"/>
    </row>
    <row r="360" ht="15.75" customHeight="1">
      <c r="A360" s="88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88"/>
      <c r="N360" s="88"/>
      <c r="O360" s="15"/>
      <c r="P360" s="7"/>
      <c r="Q360" s="7"/>
      <c r="R360" s="15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10"/>
      <c r="AF360" s="10"/>
      <c r="AG360" s="10"/>
      <c r="AH360" s="88"/>
      <c r="AI360" s="88"/>
      <c r="AJ360" s="88"/>
      <c r="AK360" s="7"/>
      <c r="AL360" s="7"/>
    </row>
    <row r="361" ht="15.75" customHeight="1">
      <c r="A361" s="88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88"/>
      <c r="N361" s="88"/>
      <c r="O361" s="15"/>
      <c r="P361" s="7"/>
      <c r="Q361" s="7"/>
      <c r="R361" s="15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10"/>
      <c r="AF361" s="10"/>
      <c r="AG361" s="10"/>
      <c r="AH361" s="88"/>
      <c r="AI361" s="88"/>
      <c r="AJ361" s="88"/>
      <c r="AK361" s="7"/>
      <c r="AL361" s="7"/>
    </row>
    <row r="362" ht="15.75" customHeight="1">
      <c r="A362" s="88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88"/>
      <c r="N362" s="88"/>
      <c r="O362" s="15"/>
      <c r="P362" s="7"/>
      <c r="Q362" s="7"/>
      <c r="R362" s="15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10"/>
      <c r="AF362" s="10"/>
      <c r="AG362" s="10"/>
      <c r="AH362" s="88"/>
      <c r="AI362" s="88"/>
      <c r="AJ362" s="88"/>
      <c r="AK362" s="7"/>
      <c r="AL362" s="7"/>
    </row>
    <row r="363" ht="15.75" customHeight="1">
      <c r="A363" s="88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88"/>
      <c r="N363" s="88"/>
      <c r="O363" s="15"/>
      <c r="P363" s="7"/>
      <c r="Q363" s="7"/>
      <c r="R363" s="15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10"/>
      <c r="AF363" s="10"/>
      <c r="AG363" s="10"/>
      <c r="AH363" s="88"/>
      <c r="AI363" s="88"/>
      <c r="AJ363" s="88"/>
      <c r="AK363" s="7"/>
      <c r="AL363" s="7"/>
    </row>
    <row r="364" ht="15.75" customHeight="1">
      <c r="A364" s="88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88"/>
      <c r="N364" s="88"/>
      <c r="O364" s="15"/>
      <c r="P364" s="7"/>
      <c r="Q364" s="7"/>
      <c r="R364" s="15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10"/>
      <c r="AF364" s="10"/>
      <c r="AG364" s="10"/>
      <c r="AH364" s="88"/>
      <c r="AI364" s="88"/>
      <c r="AJ364" s="88"/>
      <c r="AK364" s="7"/>
      <c r="AL364" s="7"/>
    </row>
    <row r="365" ht="15.75" customHeight="1">
      <c r="A365" s="88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88"/>
      <c r="N365" s="88"/>
      <c r="O365" s="15"/>
      <c r="P365" s="7"/>
      <c r="Q365" s="7"/>
      <c r="R365" s="15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10"/>
      <c r="AF365" s="10"/>
      <c r="AG365" s="10"/>
      <c r="AH365" s="88"/>
      <c r="AI365" s="88"/>
      <c r="AJ365" s="88"/>
      <c r="AK365" s="7"/>
      <c r="AL365" s="7"/>
    </row>
    <row r="366" ht="15.75" customHeight="1">
      <c r="A366" s="88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88"/>
      <c r="N366" s="88"/>
      <c r="O366" s="15"/>
      <c r="P366" s="7"/>
      <c r="Q366" s="7"/>
      <c r="R366" s="15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10"/>
      <c r="AF366" s="10"/>
      <c r="AG366" s="10"/>
      <c r="AH366" s="88"/>
      <c r="AI366" s="88"/>
      <c r="AJ366" s="88"/>
      <c r="AK366" s="7"/>
      <c r="AL366" s="7"/>
    </row>
    <row r="367" ht="15.75" customHeight="1">
      <c r="A367" s="88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88"/>
      <c r="N367" s="88"/>
      <c r="O367" s="15"/>
      <c r="P367" s="7"/>
      <c r="Q367" s="7"/>
      <c r="R367" s="15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10"/>
      <c r="AF367" s="10"/>
      <c r="AG367" s="10"/>
      <c r="AH367" s="88"/>
      <c r="AI367" s="88"/>
      <c r="AJ367" s="88"/>
      <c r="AK367" s="7"/>
      <c r="AL367" s="7"/>
    </row>
    <row r="368" ht="15.75" customHeight="1">
      <c r="A368" s="88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88"/>
      <c r="N368" s="88"/>
      <c r="O368" s="15"/>
      <c r="P368" s="7"/>
      <c r="Q368" s="7"/>
      <c r="R368" s="15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10"/>
      <c r="AF368" s="10"/>
      <c r="AG368" s="10"/>
      <c r="AH368" s="88"/>
      <c r="AI368" s="88"/>
      <c r="AJ368" s="88"/>
      <c r="AK368" s="7"/>
      <c r="AL368" s="7"/>
    </row>
    <row r="369" ht="15.75" customHeight="1">
      <c r="A369" s="88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88"/>
      <c r="N369" s="88"/>
      <c r="O369" s="15"/>
      <c r="P369" s="7"/>
      <c r="Q369" s="7"/>
      <c r="R369" s="15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10"/>
      <c r="AF369" s="10"/>
      <c r="AG369" s="10"/>
      <c r="AH369" s="88"/>
      <c r="AI369" s="88"/>
      <c r="AJ369" s="88"/>
      <c r="AK369" s="7"/>
      <c r="AL369" s="7"/>
    </row>
    <row r="370" ht="15.75" customHeight="1">
      <c r="A370" s="88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88"/>
      <c r="N370" s="88"/>
      <c r="O370" s="15"/>
      <c r="P370" s="7"/>
      <c r="Q370" s="7"/>
      <c r="R370" s="15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10"/>
      <c r="AF370" s="10"/>
      <c r="AG370" s="10"/>
      <c r="AH370" s="88"/>
      <c r="AI370" s="88"/>
      <c r="AJ370" s="88"/>
      <c r="AK370" s="7"/>
      <c r="AL370" s="7"/>
    </row>
    <row r="371" ht="15.75" customHeight="1">
      <c r="A371" s="88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88"/>
      <c r="N371" s="88"/>
      <c r="O371" s="15"/>
      <c r="P371" s="7"/>
      <c r="Q371" s="7"/>
      <c r="R371" s="15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10"/>
      <c r="AF371" s="10"/>
      <c r="AG371" s="10"/>
      <c r="AH371" s="88"/>
      <c r="AI371" s="88"/>
      <c r="AJ371" s="88"/>
      <c r="AK371" s="7"/>
      <c r="AL371" s="7"/>
    </row>
    <row r="372" ht="15.75" customHeight="1">
      <c r="A372" s="88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88"/>
      <c r="N372" s="88"/>
      <c r="O372" s="15"/>
      <c r="P372" s="7"/>
      <c r="Q372" s="7"/>
      <c r="R372" s="15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10"/>
      <c r="AF372" s="10"/>
      <c r="AG372" s="10"/>
      <c r="AH372" s="88"/>
      <c r="AI372" s="88"/>
      <c r="AJ372" s="88"/>
      <c r="AK372" s="7"/>
      <c r="AL372" s="7"/>
    </row>
    <row r="373" ht="15.75" customHeight="1">
      <c r="A373" s="88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88"/>
      <c r="N373" s="88"/>
      <c r="O373" s="15"/>
      <c r="P373" s="7"/>
      <c r="Q373" s="7"/>
      <c r="R373" s="15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10"/>
      <c r="AF373" s="10"/>
      <c r="AG373" s="10"/>
      <c r="AH373" s="88"/>
      <c r="AI373" s="88"/>
      <c r="AJ373" s="88"/>
      <c r="AK373" s="7"/>
      <c r="AL373" s="7"/>
    </row>
    <row r="374" ht="15.75" customHeight="1">
      <c r="A374" s="88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88"/>
      <c r="N374" s="88"/>
      <c r="O374" s="15"/>
      <c r="P374" s="7"/>
      <c r="Q374" s="7"/>
      <c r="R374" s="15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10"/>
      <c r="AF374" s="10"/>
      <c r="AG374" s="10"/>
      <c r="AH374" s="88"/>
      <c r="AI374" s="88"/>
      <c r="AJ374" s="88"/>
      <c r="AK374" s="7"/>
      <c r="AL374" s="7"/>
    </row>
    <row r="375" ht="15.75" customHeight="1">
      <c r="A375" s="88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88"/>
      <c r="N375" s="88"/>
      <c r="O375" s="15"/>
      <c r="P375" s="7"/>
      <c r="Q375" s="7"/>
      <c r="R375" s="15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10"/>
      <c r="AF375" s="10"/>
      <c r="AG375" s="10"/>
      <c r="AH375" s="88"/>
      <c r="AI375" s="88"/>
      <c r="AJ375" s="88"/>
      <c r="AK375" s="7"/>
      <c r="AL375" s="7"/>
    </row>
    <row r="376" ht="15.75" customHeight="1">
      <c r="A376" s="88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88"/>
      <c r="N376" s="88"/>
      <c r="O376" s="15"/>
      <c r="P376" s="7"/>
      <c r="Q376" s="7"/>
      <c r="R376" s="15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10"/>
      <c r="AF376" s="10"/>
      <c r="AG376" s="10"/>
      <c r="AH376" s="88"/>
      <c r="AI376" s="88"/>
      <c r="AJ376" s="88"/>
      <c r="AK376" s="7"/>
      <c r="AL376" s="7"/>
    </row>
    <row r="377" ht="15.75" customHeight="1">
      <c r="A377" s="88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88"/>
      <c r="N377" s="88"/>
      <c r="O377" s="15"/>
      <c r="P377" s="7"/>
      <c r="Q377" s="7"/>
      <c r="R377" s="15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10"/>
      <c r="AF377" s="10"/>
      <c r="AG377" s="10"/>
      <c r="AH377" s="88"/>
      <c r="AI377" s="88"/>
      <c r="AJ377" s="88"/>
      <c r="AK377" s="7"/>
      <c r="AL377" s="7"/>
    </row>
    <row r="378" ht="15.75" customHeight="1">
      <c r="A378" s="88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88"/>
      <c r="N378" s="88"/>
      <c r="O378" s="15"/>
      <c r="P378" s="7"/>
      <c r="Q378" s="7"/>
      <c r="R378" s="15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10"/>
      <c r="AF378" s="10"/>
      <c r="AG378" s="10"/>
      <c r="AH378" s="88"/>
      <c r="AI378" s="88"/>
      <c r="AJ378" s="88"/>
      <c r="AK378" s="7"/>
      <c r="AL378" s="7"/>
    </row>
    <row r="379" ht="15.75" customHeight="1">
      <c r="A379" s="88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88"/>
      <c r="N379" s="88"/>
      <c r="O379" s="15"/>
      <c r="P379" s="7"/>
      <c r="Q379" s="7"/>
      <c r="R379" s="15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10"/>
      <c r="AF379" s="10"/>
      <c r="AG379" s="10"/>
      <c r="AH379" s="88"/>
      <c r="AI379" s="88"/>
      <c r="AJ379" s="88"/>
      <c r="AK379" s="7"/>
      <c r="AL379" s="7"/>
    </row>
    <row r="380" ht="15.75" customHeight="1">
      <c r="A380" s="88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88"/>
      <c r="N380" s="88"/>
      <c r="O380" s="15"/>
      <c r="P380" s="7"/>
      <c r="Q380" s="7"/>
      <c r="R380" s="15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10"/>
      <c r="AF380" s="10"/>
      <c r="AG380" s="10"/>
      <c r="AH380" s="88"/>
      <c r="AI380" s="88"/>
      <c r="AJ380" s="88"/>
      <c r="AK380" s="7"/>
      <c r="AL380" s="7"/>
    </row>
    <row r="381" ht="15.75" customHeight="1">
      <c r="A381" s="88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88"/>
      <c r="N381" s="88"/>
      <c r="O381" s="15"/>
      <c r="P381" s="7"/>
      <c r="Q381" s="7"/>
      <c r="R381" s="15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10"/>
      <c r="AF381" s="10"/>
      <c r="AG381" s="10"/>
      <c r="AH381" s="88"/>
      <c r="AI381" s="88"/>
      <c r="AJ381" s="88"/>
      <c r="AK381" s="7"/>
      <c r="AL381" s="7"/>
    </row>
    <row r="382" ht="15.75" customHeight="1">
      <c r="A382" s="88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88"/>
      <c r="N382" s="88"/>
      <c r="O382" s="15"/>
      <c r="P382" s="7"/>
      <c r="Q382" s="7"/>
      <c r="R382" s="15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10"/>
      <c r="AF382" s="10"/>
      <c r="AG382" s="10"/>
      <c r="AH382" s="88"/>
      <c r="AI382" s="88"/>
      <c r="AJ382" s="88"/>
      <c r="AK382" s="7"/>
      <c r="AL382" s="7"/>
    </row>
    <row r="383" ht="15.75" customHeight="1">
      <c r="A383" s="88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88"/>
      <c r="N383" s="88"/>
      <c r="O383" s="15"/>
      <c r="P383" s="7"/>
      <c r="Q383" s="7"/>
      <c r="R383" s="15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10"/>
      <c r="AF383" s="10"/>
      <c r="AG383" s="10"/>
      <c r="AH383" s="88"/>
      <c r="AI383" s="88"/>
      <c r="AJ383" s="88"/>
      <c r="AK383" s="7"/>
      <c r="AL383" s="7"/>
    </row>
    <row r="384" ht="15.75" customHeight="1">
      <c r="A384" s="88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88"/>
      <c r="N384" s="88"/>
      <c r="O384" s="15"/>
      <c r="P384" s="7"/>
      <c r="Q384" s="7"/>
      <c r="R384" s="15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10"/>
      <c r="AF384" s="10"/>
      <c r="AG384" s="10"/>
      <c r="AH384" s="88"/>
      <c r="AI384" s="88"/>
      <c r="AJ384" s="88"/>
      <c r="AK384" s="7"/>
      <c r="AL384" s="7"/>
    </row>
    <row r="385" ht="15.75" customHeight="1">
      <c r="A385" s="88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88"/>
      <c r="N385" s="88"/>
      <c r="O385" s="15"/>
      <c r="P385" s="7"/>
      <c r="Q385" s="7"/>
      <c r="R385" s="15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10"/>
      <c r="AF385" s="10"/>
      <c r="AG385" s="10"/>
      <c r="AH385" s="88"/>
      <c r="AI385" s="88"/>
      <c r="AJ385" s="88"/>
      <c r="AK385" s="7"/>
      <c r="AL385" s="7"/>
    </row>
    <row r="386" ht="15.75" customHeight="1">
      <c r="A386" s="88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88"/>
      <c r="N386" s="88"/>
      <c r="O386" s="15"/>
      <c r="P386" s="7"/>
      <c r="Q386" s="7"/>
      <c r="R386" s="15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10"/>
      <c r="AF386" s="10"/>
      <c r="AG386" s="10"/>
      <c r="AH386" s="88"/>
      <c r="AI386" s="88"/>
      <c r="AJ386" s="88"/>
      <c r="AK386" s="7"/>
      <c r="AL386" s="7"/>
    </row>
    <row r="387" ht="15.75" customHeight="1">
      <c r="A387" s="88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88"/>
      <c r="N387" s="88"/>
      <c r="O387" s="15"/>
      <c r="P387" s="7"/>
      <c r="Q387" s="7"/>
      <c r="R387" s="15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10"/>
      <c r="AF387" s="10"/>
      <c r="AG387" s="10"/>
      <c r="AH387" s="88"/>
      <c r="AI387" s="88"/>
      <c r="AJ387" s="88"/>
      <c r="AK387" s="7"/>
      <c r="AL387" s="7"/>
    </row>
    <row r="388" ht="15.75" customHeight="1">
      <c r="A388" s="88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88"/>
      <c r="N388" s="88"/>
      <c r="O388" s="15"/>
      <c r="P388" s="7"/>
      <c r="Q388" s="7"/>
      <c r="R388" s="15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10"/>
      <c r="AF388" s="10"/>
      <c r="AG388" s="10"/>
      <c r="AH388" s="88"/>
      <c r="AI388" s="88"/>
      <c r="AJ388" s="88"/>
      <c r="AK388" s="7"/>
      <c r="AL388" s="7"/>
    </row>
    <row r="389" ht="15.75" customHeight="1">
      <c r="A389" s="88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88"/>
      <c r="N389" s="88"/>
      <c r="O389" s="15"/>
      <c r="P389" s="7"/>
      <c r="Q389" s="7"/>
      <c r="R389" s="15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10"/>
      <c r="AF389" s="10"/>
      <c r="AG389" s="10"/>
      <c r="AH389" s="88"/>
      <c r="AI389" s="88"/>
      <c r="AJ389" s="88"/>
      <c r="AK389" s="7"/>
      <c r="AL389" s="7"/>
    </row>
    <row r="390" ht="15.75" customHeight="1">
      <c r="A390" s="88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88"/>
      <c r="N390" s="88"/>
      <c r="O390" s="15"/>
      <c r="P390" s="7"/>
      <c r="Q390" s="7"/>
      <c r="R390" s="15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10"/>
      <c r="AF390" s="10"/>
      <c r="AG390" s="10"/>
      <c r="AH390" s="88"/>
      <c r="AI390" s="88"/>
      <c r="AJ390" s="88"/>
      <c r="AK390" s="7"/>
      <c r="AL390" s="7"/>
    </row>
    <row r="391" ht="15.75" customHeight="1">
      <c r="A391" s="88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88"/>
      <c r="N391" s="88"/>
      <c r="O391" s="15"/>
      <c r="P391" s="7"/>
      <c r="Q391" s="7"/>
      <c r="R391" s="15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10"/>
      <c r="AF391" s="10"/>
      <c r="AG391" s="10"/>
      <c r="AH391" s="88"/>
      <c r="AI391" s="88"/>
      <c r="AJ391" s="88"/>
      <c r="AK391" s="7"/>
      <c r="AL391" s="7"/>
    </row>
    <row r="392" ht="15.75" customHeight="1">
      <c r="A392" s="88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88"/>
      <c r="N392" s="88"/>
      <c r="O392" s="15"/>
      <c r="P392" s="7"/>
      <c r="Q392" s="7"/>
      <c r="R392" s="15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10"/>
      <c r="AF392" s="10"/>
      <c r="AG392" s="10"/>
      <c r="AH392" s="88"/>
      <c r="AI392" s="88"/>
      <c r="AJ392" s="88"/>
      <c r="AK392" s="7"/>
      <c r="AL392" s="7"/>
    </row>
    <row r="393" ht="15.75" customHeight="1">
      <c r="A393" s="88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88"/>
      <c r="N393" s="88"/>
      <c r="O393" s="15"/>
      <c r="P393" s="7"/>
      <c r="Q393" s="7"/>
      <c r="R393" s="15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10"/>
      <c r="AF393" s="10"/>
      <c r="AG393" s="10"/>
      <c r="AH393" s="88"/>
      <c r="AI393" s="88"/>
      <c r="AJ393" s="88"/>
      <c r="AK393" s="7"/>
      <c r="AL393" s="7"/>
    </row>
    <row r="394" ht="15.75" customHeight="1">
      <c r="A394" s="88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88"/>
      <c r="N394" s="88"/>
      <c r="O394" s="15"/>
      <c r="P394" s="7"/>
      <c r="Q394" s="7"/>
      <c r="R394" s="15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10"/>
      <c r="AF394" s="10"/>
      <c r="AG394" s="10"/>
      <c r="AH394" s="88"/>
      <c r="AI394" s="88"/>
      <c r="AJ394" s="88"/>
      <c r="AK394" s="7"/>
      <c r="AL394" s="7"/>
    </row>
    <row r="395" ht="15.75" customHeight="1">
      <c r="A395" s="88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88"/>
      <c r="N395" s="88"/>
      <c r="O395" s="15"/>
      <c r="P395" s="7"/>
      <c r="Q395" s="7"/>
      <c r="R395" s="15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10"/>
      <c r="AF395" s="10"/>
      <c r="AG395" s="10"/>
      <c r="AH395" s="88"/>
      <c r="AI395" s="88"/>
      <c r="AJ395" s="88"/>
      <c r="AK395" s="7"/>
      <c r="AL395" s="7"/>
    </row>
    <row r="396" ht="15.75" customHeight="1">
      <c r="A396" s="88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88"/>
      <c r="N396" s="88"/>
      <c r="O396" s="15"/>
      <c r="P396" s="7"/>
      <c r="Q396" s="7"/>
      <c r="R396" s="15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10"/>
      <c r="AF396" s="10"/>
      <c r="AG396" s="10"/>
      <c r="AH396" s="88"/>
      <c r="AI396" s="88"/>
      <c r="AJ396" s="88"/>
      <c r="AK396" s="7"/>
      <c r="AL396" s="7"/>
    </row>
    <row r="397" ht="15.75" customHeight="1">
      <c r="A397" s="88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88"/>
      <c r="N397" s="88"/>
      <c r="O397" s="15"/>
      <c r="P397" s="7"/>
      <c r="Q397" s="7"/>
      <c r="R397" s="15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10"/>
      <c r="AF397" s="10"/>
      <c r="AG397" s="10"/>
      <c r="AH397" s="88"/>
      <c r="AI397" s="88"/>
      <c r="AJ397" s="88"/>
      <c r="AK397" s="7"/>
      <c r="AL397" s="7"/>
    </row>
    <row r="398" ht="15.75" customHeight="1">
      <c r="A398" s="88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88"/>
      <c r="N398" s="88"/>
      <c r="O398" s="15"/>
      <c r="P398" s="7"/>
      <c r="Q398" s="7"/>
      <c r="R398" s="15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10"/>
      <c r="AF398" s="10"/>
      <c r="AG398" s="10"/>
      <c r="AH398" s="88"/>
      <c r="AI398" s="88"/>
      <c r="AJ398" s="88"/>
      <c r="AK398" s="7"/>
      <c r="AL398" s="7"/>
    </row>
    <row r="399" ht="15.75" customHeight="1">
      <c r="A399" s="88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88"/>
      <c r="N399" s="88"/>
      <c r="O399" s="15"/>
      <c r="P399" s="7"/>
      <c r="Q399" s="7"/>
      <c r="R399" s="15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10"/>
      <c r="AF399" s="10"/>
      <c r="AG399" s="10"/>
      <c r="AH399" s="88"/>
      <c r="AI399" s="88"/>
      <c r="AJ399" s="88"/>
      <c r="AK399" s="7"/>
      <c r="AL399" s="7"/>
    </row>
    <row r="400" ht="15.75" customHeight="1">
      <c r="A400" s="88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88"/>
      <c r="N400" s="88"/>
      <c r="O400" s="15"/>
      <c r="P400" s="7"/>
      <c r="Q400" s="7"/>
      <c r="R400" s="15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10"/>
      <c r="AF400" s="10"/>
      <c r="AG400" s="10"/>
      <c r="AH400" s="88"/>
      <c r="AI400" s="88"/>
      <c r="AJ400" s="88"/>
      <c r="AK400" s="7"/>
      <c r="AL400" s="7"/>
    </row>
    <row r="401" ht="15.75" customHeight="1">
      <c r="A401" s="88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88"/>
      <c r="N401" s="88"/>
      <c r="O401" s="15"/>
      <c r="P401" s="7"/>
      <c r="Q401" s="7"/>
      <c r="R401" s="15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10"/>
      <c r="AF401" s="10"/>
      <c r="AG401" s="10"/>
      <c r="AH401" s="88"/>
      <c r="AI401" s="88"/>
      <c r="AJ401" s="88"/>
      <c r="AK401" s="7"/>
      <c r="AL401" s="7"/>
    </row>
    <row r="402" ht="15.75" customHeight="1">
      <c r="A402" s="88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88"/>
      <c r="N402" s="88"/>
      <c r="O402" s="15"/>
      <c r="P402" s="7"/>
      <c r="Q402" s="7"/>
      <c r="R402" s="15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10"/>
      <c r="AF402" s="10"/>
      <c r="AG402" s="10"/>
      <c r="AH402" s="88"/>
      <c r="AI402" s="88"/>
      <c r="AJ402" s="88"/>
      <c r="AK402" s="7"/>
      <c r="AL402" s="7"/>
    </row>
    <row r="403" ht="15.75" customHeight="1">
      <c r="A403" s="88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88"/>
      <c r="N403" s="88"/>
      <c r="O403" s="15"/>
      <c r="P403" s="7"/>
      <c r="Q403" s="7"/>
      <c r="R403" s="15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10"/>
      <c r="AF403" s="10"/>
      <c r="AG403" s="10"/>
      <c r="AH403" s="88"/>
      <c r="AI403" s="88"/>
      <c r="AJ403" s="88"/>
      <c r="AK403" s="7"/>
      <c r="AL403" s="7"/>
    </row>
    <row r="404" ht="15.75" customHeight="1">
      <c r="A404" s="88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88"/>
      <c r="N404" s="88"/>
      <c r="O404" s="15"/>
      <c r="P404" s="7"/>
      <c r="Q404" s="7"/>
      <c r="R404" s="15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10"/>
      <c r="AF404" s="10"/>
      <c r="AG404" s="10"/>
      <c r="AH404" s="88"/>
      <c r="AI404" s="88"/>
      <c r="AJ404" s="88"/>
      <c r="AK404" s="7"/>
      <c r="AL404" s="7"/>
    </row>
    <row r="405" ht="15.75" customHeight="1">
      <c r="A405" s="88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88"/>
      <c r="N405" s="88"/>
      <c r="O405" s="15"/>
      <c r="P405" s="7"/>
      <c r="Q405" s="7"/>
      <c r="R405" s="15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10"/>
      <c r="AF405" s="10"/>
      <c r="AG405" s="10"/>
      <c r="AH405" s="88"/>
      <c r="AI405" s="88"/>
      <c r="AJ405" s="88"/>
      <c r="AK405" s="7"/>
      <c r="AL405" s="7"/>
    </row>
    <row r="406" ht="15.75" customHeight="1">
      <c r="A406" s="88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88"/>
      <c r="N406" s="88"/>
      <c r="O406" s="15"/>
      <c r="P406" s="7"/>
      <c r="Q406" s="7"/>
      <c r="R406" s="15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10"/>
      <c r="AF406" s="10"/>
      <c r="AG406" s="10"/>
      <c r="AH406" s="88"/>
      <c r="AI406" s="88"/>
      <c r="AJ406" s="88"/>
      <c r="AK406" s="7"/>
      <c r="AL406" s="7"/>
    </row>
    <row r="407" ht="15.75" customHeight="1">
      <c r="A407" s="88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88"/>
      <c r="N407" s="88"/>
      <c r="O407" s="15"/>
      <c r="P407" s="7"/>
      <c r="Q407" s="7"/>
      <c r="R407" s="15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10"/>
      <c r="AF407" s="10"/>
      <c r="AG407" s="10"/>
      <c r="AH407" s="88"/>
      <c r="AI407" s="88"/>
      <c r="AJ407" s="88"/>
      <c r="AK407" s="7"/>
      <c r="AL407" s="7"/>
    </row>
    <row r="408" ht="15.75" customHeight="1">
      <c r="A408" s="88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88"/>
      <c r="N408" s="88"/>
      <c r="O408" s="15"/>
      <c r="P408" s="7"/>
      <c r="Q408" s="7"/>
      <c r="R408" s="15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10"/>
      <c r="AF408" s="10"/>
      <c r="AG408" s="10"/>
      <c r="AH408" s="88"/>
      <c r="AI408" s="88"/>
      <c r="AJ408" s="88"/>
      <c r="AK408" s="7"/>
      <c r="AL408" s="7"/>
    </row>
    <row r="409" ht="15.75" customHeight="1">
      <c r="A409" s="88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88"/>
      <c r="N409" s="88"/>
      <c r="O409" s="15"/>
      <c r="P409" s="7"/>
      <c r="Q409" s="7"/>
      <c r="R409" s="15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10"/>
      <c r="AF409" s="10"/>
      <c r="AG409" s="10"/>
      <c r="AH409" s="88"/>
      <c r="AI409" s="88"/>
      <c r="AJ409" s="88"/>
      <c r="AK409" s="7"/>
      <c r="AL409" s="7"/>
    </row>
    <row r="410" ht="15.75" customHeight="1">
      <c r="A410" s="88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88"/>
      <c r="N410" s="88"/>
      <c r="O410" s="15"/>
      <c r="P410" s="7"/>
      <c r="Q410" s="7"/>
      <c r="R410" s="15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10"/>
      <c r="AF410" s="10"/>
      <c r="AG410" s="10"/>
      <c r="AH410" s="88"/>
      <c r="AI410" s="88"/>
      <c r="AJ410" s="88"/>
      <c r="AK410" s="7"/>
      <c r="AL410" s="7"/>
    </row>
    <row r="411" ht="15.75" customHeight="1">
      <c r="A411" s="88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88"/>
      <c r="N411" s="88"/>
      <c r="O411" s="15"/>
      <c r="P411" s="7"/>
      <c r="Q411" s="7"/>
      <c r="R411" s="15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10"/>
      <c r="AF411" s="10"/>
      <c r="AG411" s="10"/>
      <c r="AH411" s="88"/>
      <c r="AI411" s="88"/>
      <c r="AJ411" s="88"/>
      <c r="AK411" s="7"/>
      <c r="AL411" s="7"/>
    </row>
    <row r="412" ht="15.75" customHeight="1">
      <c r="A412" s="88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88"/>
      <c r="N412" s="88"/>
      <c r="O412" s="15"/>
      <c r="P412" s="7"/>
      <c r="Q412" s="7"/>
      <c r="R412" s="15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10"/>
      <c r="AF412" s="10"/>
      <c r="AG412" s="10"/>
      <c r="AH412" s="88"/>
      <c r="AI412" s="88"/>
      <c r="AJ412" s="88"/>
      <c r="AK412" s="7"/>
      <c r="AL412" s="7"/>
    </row>
    <row r="413" ht="15.75" customHeight="1">
      <c r="A413" s="88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88"/>
      <c r="N413" s="88"/>
      <c r="O413" s="15"/>
      <c r="P413" s="7"/>
      <c r="Q413" s="7"/>
      <c r="R413" s="15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10"/>
      <c r="AF413" s="10"/>
      <c r="AG413" s="10"/>
      <c r="AH413" s="88"/>
      <c r="AI413" s="88"/>
      <c r="AJ413" s="88"/>
      <c r="AK413" s="7"/>
      <c r="AL413" s="7"/>
    </row>
    <row r="414" ht="15.75" customHeight="1">
      <c r="A414" s="88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88"/>
      <c r="N414" s="88"/>
      <c r="O414" s="15"/>
      <c r="P414" s="7"/>
      <c r="Q414" s="7"/>
      <c r="R414" s="15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10"/>
      <c r="AF414" s="10"/>
      <c r="AG414" s="10"/>
      <c r="AH414" s="88"/>
      <c r="AI414" s="88"/>
      <c r="AJ414" s="88"/>
      <c r="AK414" s="7"/>
      <c r="AL414" s="7"/>
    </row>
    <row r="415" ht="15.75" customHeight="1">
      <c r="A415" s="88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88"/>
      <c r="N415" s="88"/>
      <c r="O415" s="15"/>
      <c r="P415" s="7"/>
      <c r="Q415" s="7"/>
      <c r="R415" s="15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10"/>
      <c r="AF415" s="10"/>
      <c r="AG415" s="10"/>
      <c r="AH415" s="88"/>
      <c r="AI415" s="88"/>
      <c r="AJ415" s="88"/>
      <c r="AK415" s="7"/>
      <c r="AL415" s="7"/>
    </row>
    <row r="416" ht="15.75" customHeight="1">
      <c r="A416" s="88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88"/>
      <c r="N416" s="88"/>
      <c r="O416" s="15"/>
      <c r="P416" s="7"/>
      <c r="Q416" s="7"/>
      <c r="R416" s="15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88"/>
      <c r="AE416" s="10"/>
      <c r="AF416" s="10"/>
      <c r="AG416" s="10"/>
      <c r="AH416" s="88"/>
      <c r="AI416" s="88"/>
      <c r="AJ416" s="88"/>
      <c r="AK416" s="7"/>
      <c r="AL416" s="7"/>
    </row>
    <row r="417" ht="15.75" customHeight="1">
      <c r="A417" s="88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88"/>
      <c r="N417" s="88"/>
      <c r="O417" s="15"/>
      <c r="P417" s="7"/>
      <c r="Q417" s="7"/>
      <c r="R417" s="15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88"/>
      <c r="AE417" s="10"/>
      <c r="AF417" s="10"/>
      <c r="AG417" s="10"/>
      <c r="AH417" s="88"/>
      <c r="AI417" s="88"/>
      <c r="AJ417" s="88"/>
      <c r="AK417" s="7"/>
      <c r="AL417" s="7"/>
    </row>
    <row r="418" ht="15.75" customHeight="1">
      <c r="A418" s="88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88"/>
      <c r="N418" s="88"/>
      <c r="O418" s="15"/>
      <c r="P418" s="7"/>
      <c r="Q418" s="7"/>
      <c r="R418" s="15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88"/>
      <c r="AE418" s="10"/>
      <c r="AF418" s="10"/>
      <c r="AG418" s="10"/>
      <c r="AH418" s="88"/>
      <c r="AI418" s="88"/>
      <c r="AJ418" s="88"/>
      <c r="AK418" s="7"/>
      <c r="AL418" s="7"/>
    </row>
    <row r="419" ht="15.75" customHeight="1">
      <c r="A419" s="88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88"/>
      <c r="N419" s="88"/>
      <c r="O419" s="15"/>
      <c r="P419" s="7"/>
      <c r="Q419" s="7"/>
      <c r="R419" s="15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88"/>
      <c r="AE419" s="10"/>
      <c r="AF419" s="10"/>
      <c r="AG419" s="10"/>
      <c r="AH419" s="88"/>
      <c r="AI419" s="88"/>
      <c r="AJ419" s="88"/>
      <c r="AK419" s="7"/>
      <c r="AL419" s="7"/>
    </row>
    <row r="420" ht="15.75" customHeight="1">
      <c r="A420" s="88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88"/>
      <c r="N420" s="88"/>
      <c r="O420" s="15"/>
      <c r="P420" s="7"/>
      <c r="Q420" s="7"/>
      <c r="R420" s="15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  <c r="AC420" s="88"/>
      <c r="AD420" s="88"/>
      <c r="AE420" s="10"/>
      <c r="AF420" s="10"/>
      <c r="AG420" s="10"/>
      <c r="AH420" s="88"/>
      <c r="AI420" s="88"/>
      <c r="AJ420" s="88"/>
      <c r="AK420" s="7"/>
      <c r="AL420" s="7"/>
    </row>
    <row r="421" ht="15.75" customHeight="1">
      <c r="A421" s="88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88"/>
      <c r="N421" s="88"/>
      <c r="O421" s="15"/>
      <c r="P421" s="7"/>
      <c r="Q421" s="7"/>
      <c r="R421" s="15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  <c r="AD421" s="88"/>
      <c r="AE421" s="10"/>
      <c r="AF421" s="10"/>
      <c r="AG421" s="10"/>
      <c r="AH421" s="88"/>
      <c r="AI421" s="88"/>
      <c r="AJ421" s="88"/>
      <c r="AK421" s="7"/>
      <c r="AL421" s="7"/>
    </row>
    <row r="422" ht="15.75" customHeight="1">
      <c r="A422" s="88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88"/>
      <c r="N422" s="88"/>
      <c r="O422" s="15"/>
      <c r="P422" s="7"/>
      <c r="Q422" s="7"/>
      <c r="R422" s="15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  <c r="AD422" s="88"/>
      <c r="AE422" s="10"/>
      <c r="AF422" s="10"/>
      <c r="AG422" s="10"/>
      <c r="AH422" s="88"/>
      <c r="AI422" s="88"/>
      <c r="AJ422" s="88"/>
      <c r="AK422" s="7"/>
      <c r="AL422" s="7"/>
    </row>
    <row r="423" ht="15.75" customHeight="1">
      <c r="A423" s="88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88"/>
      <c r="N423" s="88"/>
      <c r="O423" s="15"/>
      <c r="P423" s="7"/>
      <c r="Q423" s="7"/>
      <c r="R423" s="15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88"/>
      <c r="AE423" s="10"/>
      <c r="AF423" s="10"/>
      <c r="AG423" s="10"/>
      <c r="AH423" s="88"/>
      <c r="AI423" s="88"/>
      <c r="AJ423" s="88"/>
      <c r="AK423" s="7"/>
      <c r="AL423" s="7"/>
    </row>
    <row r="424" ht="15.75" customHeight="1">
      <c r="A424" s="88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88"/>
      <c r="N424" s="88"/>
      <c r="O424" s="15"/>
      <c r="P424" s="7"/>
      <c r="Q424" s="7"/>
      <c r="R424" s="15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88"/>
      <c r="AE424" s="10"/>
      <c r="AF424" s="10"/>
      <c r="AG424" s="10"/>
      <c r="AH424" s="88"/>
      <c r="AI424" s="88"/>
      <c r="AJ424" s="88"/>
      <c r="AK424" s="7"/>
      <c r="AL424" s="7"/>
    </row>
    <row r="425" ht="15.75" customHeight="1">
      <c r="A425" s="88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88"/>
      <c r="N425" s="88"/>
      <c r="O425" s="15"/>
      <c r="P425" s="7"/>
      <c r="Q425" s="7"/>
      <c r="R425" s="15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  <c r="AC425" s="88"/>
      <c r="AD425" s="88"/>
      <c r="AE425" s="10"/>
      <c r="AF425" s="10"/>
      <c r="AG425" s="10"/>
      <c r="AH425" s="88"/>
      <c r="AI425" s="88"/>
      <c r="AJ425" s="88"/>
      <c r="AK425" s="7"/>
      <c r="AL425" s="7"/>
    </row>
    <row r="426" ht="15.75" customHeight="1">
      <c r="A426" s="88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88"/>
      <c r="N426" s="88"/>
      <c r="O426" s="15"/>
      <c r="P426" s="7"/>
      <c r="Q426" s="7"/>
      <c r="R426" s="15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  <c r="AD426" s="88"/>
      <c r="AE426" s="10"/>
      <c r="AF426" s="10"/>
      <c r="AG426" s="10"/>
      <c r="AH426" s="88"/>
      <c r="AI426" s="88"/>
      <c r="AJ426" s="88"/>
      <c r="AK426" s="7"/>
      <c r="AL426" s="7"/>
    </row>
    <row r="427" ht="15.75" customHeight="1">
      <c r="A427" s="88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88"/>
      <c r="N427" s="88"/>
      <c r="O427" s="15"/>
      <c r="P427" s="7"/>
      <c r="Q427" s="7"/>
      <c r="R427" s="15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88"/>
      <c r="AE427" s="10"/>
      <c r="AF427" s="10"/>
      <c r="AG427" s="10"/>
      <c r="AH427" s="88"/>
      <c r="AI427" s="88"/>
      <c r="AJ427" s="88"/>
      <c r="AK427" s="7"/>
      <c r="AL427" s="7"/>
    </row>
    <row r="428" ht="15.75" customHeight="1">
      <c r="A428" s="88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88"/>
      <c r="N428" s="88"/>
      <c r="O428" s="15"/>
      <c r="P428" s="7"/>
      <c r="Q428" s="7"/>
      <c r="R428" s="15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  <c r="AC428" s="88"/>
      <c r="AD428" s="88"/>
      <c r="AE428" s="10"/>
      <c r="AF428" s="10"/>
      <c r="AG428" s="10"/>
      <c r="AH428" s="88"/>
      <c r="AI428" s="88"/>
      <c r="AJ428" s="88"/>
      <c r="AK428" s="7"/>
      <c r="AL428" s="7"/>
    </row>
    <row r="429" ht="15.75" customHeight="1">
      <c r="A429" s="88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88"/>
      <c r="N429" s="88"/>
      <c r="O429" s="15"/>
      <c r="P429" s="7"/>
      <c r="Q429" s="7"/>
      <c r="R429" s="15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88"/>
      <c r="AE429" s="10"/>
      <c r="AF429" s="10"/>
      <c r="AG429" s="10"/>
      <c r="AH429" s="88"/>
      <c r="AI429" s="88"/>
      <c r="AJ429" s="88"/>
      <c r="AK429" s="7"/>
      <c r="AL429" s="7"/>
    </row>
    <row r="430" ht="15.75" customHeight="1">
      <c r="A430" s="88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88"/>
      <c r="N430" s="88"/>
      <c r="O430" s="15"/>
      <c r="P430" s="7"/>
      <c r="Q430" s="7"/>
      <c r="R430" s="15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88"/>
      <c r="AE430" s="10"/>
      <c r="AF430" s="10"/>
      <c r="AG430" s="10"/>
      <c r="AH430" s="88"/>
      <c r="AI430" s="88"/>
      <c r="AJ430" s="88"/>
      <c r="AK430" s="7"/>
      <c r="AL430" s="7"/>
    </row>
    <row r="431" ht="15.75" customHeight="1">
      <c r="A431" s="88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88"/>
      <c r="N431" s="88"/>
      <c r="O431" s="15"/>
      <c r="P431" s="7"/>
      <c r="Q431" s="7"/>
      <c r="R431" s="15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88"/>
      <c r="AE431" s="10"/>
      <c r="AF431" s="10"/>
      <c r="AG431" s="10"/>
      <c r="AH431" s="88"/>
      <c r="AI431" s="88"/>
      <c r="AJ431" s="88"/>
      <c r="AK431" s="7"/>
      <c r="AL431" s="7"/>
    </row>
    <row r="432" ht="15.75" customHeight="1">
      <c r="A432" s="88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88"/>
      <c r="N432" s="88"/>
      <c r="O432" s="15"/>
      <c r="P432" s="7"/>
      <c r="Q432" s="7"/>
      <c r="R432" s="15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88"/>
      <c r="AE432" s="10"/>
      <c r="AF432" s="10"/>
      <c r="AG432" s="10"/>
      <c r="AH432" s="88"/>
      <c r="AI432" s="88"/>
      <c r="AJ432" s="88"/>
      <c r="AK432" s="7"/>
      <c r="AL432" s="7"/>
    </row>
    <row r="433" ht="15.75" customHeight="1">
      <c r="A433" s="88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88"/>
      <c r="N433" s="88"/>
      <c r="O433" s="15"/>
      <c r="P433" s="7"/>
      <c r="Q433" s="7"/>
      <c r="R433" s="15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88"/>
      <c r="AE433" s="10"/>
      <c r="AF433" s="10"/>
      <c r="AG433" s="10"/>
      <c r="AH433" s="88"/>
      <c r="AI433" s="88"/>
      <c r="AJ433" s="88"/>
      <c r="AK433" s="7"/>
      <c r="AL433" s="7"/>
    </row>
    <row r="434" ht="15.75" customHeight="1">
      <c r="A434" s="88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88"/>
      <c r="N434" s="88"/>
      <c r="O434" s="15"/>
      <c r="P434" s="7"/>
      <c r="Q434" s="7"/>
      <c r="R434" s="15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88"/>
      <c r="AE434" s="10"/>
      <c r="AF434" s="10"/>
      <c r="AG434" s="10"/>
      <c r="AH434" s="88"/>
      <c r="AI434" s="88"/>
      <c r="AJ434" s="88"/>
      <c r="AK434" s="7"/>
      <c r="AL434" s="7"/>
    </row>
    <row r="435" ht="15.75" customHeight="1">
      <c r="A435" s="88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88"/>
      <c r="N435" s="88"/>
      <c r="O435" s="15"/>
      <c r="P435" s="7"/>
      <c r="Q435" s="7"/>
      <c r="R435" s="15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88"/>
      <c r="AE435" s="10"/>
      <c r="AF435" s="10"/>
      <c r="AG435" s="10"/>
      <c r="AH435" s="88"/>
      <c r="AI435" s="88"/>
      <c r="AJ435" s="88"/>
      <c r="AK435" s="7"/>
      <c r="AL435" s="7"/>
    </row>
    <row r="436" ht="15.75" customHeight="1">
      <c r="A436" s="88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88"/>
      <c r="N436" s="88"/>
      <c r="O436" s="15"/>
      <c r="P436" s="7"/>
      <c r="Q436" s="7"/>
      <c r="R436" s="15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88"/>
      <c r="AE436" s="10"/>
      <c r="AF436" s="10"/>
      <c r="AG436" s="10"/>
      <c r="AH436" s="88"/>
      <c r="AI436" s="88"/>
      <c r="AJ436" s="88"/>
      <c r="AK436" s="7"/>
      <c r="AL436" s="7"/>
    </row>
    <row r="437" ht="15.75" customHeight="1">
      <c r="A437" s="88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88"/>
      <c r="N437" s="88"/>
      <c r="O437" s="15"/>
      <c r="P437" s="7"/>
      <c r="Q437" s="7"/>
      <c r="R437" s="15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88"/>
      <c r="AE437" s="10"/>
      <c r="AF437" s="10"/>
      <c r="AG437" s="10"/>
      <c r="AH437" s="88"/>
      <c r="AI437" s="88"/>
      <c r="AJ437" s="88"/>
      <c r="AK437" s="7"/>
      <c r="AL437" s="7"/>
    </row>
    <row r="438" ht="15.75" customHeight="1">
      <c r="A438" s="88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88"/>
      <c r="N438" s="88"/>
      <c r="O438" s="15"/>
      <c r="P438" s="7"/>
      <c r="Q438" s="7"/>
      <c r="R438" s="15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88"/>
      <c r="AE438" s="10"/>
      <c r="AF438" s="10"/>
      <c r="AG438" s="10"/>
      <c r="AH438" s="88"/>
      <c r="AI438" s="88"/>
      <c r="AJ438" s="88"/>
      <c r="AK438" s="7"/>
      <c r="AL438" s="7"/>
    </row>
    <row r="439" ht="15.75" customHeight="1">
      <c r="A439" s="88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88"/>
      <c r="N439" s="88"/>
      <c r="O439" s="15"/>
      <c r="P439" s="7"/>
      <c r="Q439" s="7"/>
      <c r="R439" s="15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88"/>
      <c r="AE439" s="10"/>
      <c r="AF439" s="10"/>
      <c r="AG439" s="10"/>
      <c r="AH439" s="88"/>
      <c r="AI439" s="88"/>
      <c r="AJ439" s="88"/>
      <c r="AK439" s="7"/>
      <c r="AL439" s="7"/>
    </row>
    <row r="440" ht="15.75" customHeight="1">
      <c r="A440" s="88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88"/>
      <c r="N440" s="88"/>
      <c r="O440" s="15"/>
      <c r="P440" s="7"/>
      <c r="Q440" s="7"/>
      <c r="R440" s="15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88"/>
      <c r="AE440" s="10"/>
      <c r="AF440" s="10"/>
      <c r="AG440" s="10"/>
      <c r="AH440" s="88"/>
      <c r="AI440" s="88"/>
      <c r="AJ440" s="88"/>
      <c r="AK440" s="7"/>
      <c r="AL440" s="7"/>
    </row>
    <row r="441" ht="15.75" customHeight="1">
      <c r="A441" s="88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88"/>
      <c r="N441" s="88"/>
      <c r="O441" s="15"/>
      <c r="P441" s="7"/>
      <c r="Q441" s="7"/>
      <c r="R441" s="15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88"/>
      <c r="AE441" s="10"/>
      <c r="AF441" s="10"/>
      <c r="AG441" s="10"/>
      <c r="AH441" s="88"/>
      <c r="AI441" s="88"/>
      <c r="AJ441" s="88"/>
      <c r="AK441" s="7"/>
      <c r="AL441" s="7"/>
    </row>
    <row r="442" ht="15.75" customHeight="1">
      <c r="A442" s="88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88"/>
      <c r="N442" s="88"/>
      <c r="O442" s="15"/>
      <c r="P442" s="7"/>
      <c r="Q442" s="7"/>
      <c r="R442" s="15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10"/>
      <c r="AF442" s="10"/>
      <c r="AG442" s="10"/>
      <c r="AH442" s="88"/>
      <c r="AI442" s="88"/>
      <c r="AJ442" s="88"/>
      <c r="AK442" s="7"/>
      <c r="AL442" s="7"/>
    </row>
    <row r="443" ht="15.75" customHeight="1">
      <c r="A443" s="88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88"/>
      <c r="N443" s="88"/>
      <c r="O443" s="15"/>
      <c r="P443" s="7"/>
      <c r="Q443" s="7"/>
      <c r="R443" s="15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88"/>
      <c r="AE443" s="10"/>
      <c r="AF443" s="10"/>
      <c r="AG443" s="10"/>
      <c r="AH443" s="88"/>
      <c r="AI443" s="88"/>
      <c r="AJ443" s="88"/>
      <c r="AK443" s="7"/>
      <c r="AL443" s="7"/>
    </row>
    <row r="444" ht="15.75" customHeight="1">
      <c r="A444" s="88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88"/>
      <c r="N444" s="88"/>
      <c r="O444" s="15"/>
      <c r="P444" s="7"/>
      <c r="Q444" s="7"/>
      <c r="R444" s="15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88"/>
      <c r="AE444" s="10"/>
      <c r="AF444" s="10"/>
      <c r="AG444" s="10"/>
      <c r="AH444" s="88"/>
      <c r="AI444" s="88"/>
      <c r="AJ444" s="88"/>
      <c r="AK444" s="7"/>
      <c r="AL444" s="7"/>
    </row>
    <row r="445" ht="15.75" customHeight="1">
      <c r="A445" s="88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88"/>
      <c r="N445" s="88"/>
      <c r="O445" s="15"/>
      <c r="P445" s="7"/>
      <c r="Q445" s="7"/>
      <c r="R445" s="15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88"/>
      <c r="AE445" s="10"/>
      <c r="AF445" s="10"/>
      <c r="AG445" s="10"/>
      <c r="AH445" s="88"/>
      <c r="AI445" s="88"/>
      <c r="AJ445" s="88"/>
      <c r="AK445" s="7"/>
      <c r="AL445" s="7"/>
    </row>
    <row r="446" ht="15.75" customHeight="1">
      <c r="A446" s="88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88"/>
      <c r="N446" s="88"/>
      <c r="O446" s="15"/>
      <c r="P446" s="7"/>
      <c r="Q446" s="7"/>
      <c r="R446" s="15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88"/>
      <c r="AE446" s="10"/>
      <c r="AF446" s="10"/>
      <c r="AG446" s="10"/>
      <c r="AH446" s="88"/>
      <c r="AI446" s="88"/>
      <c r="AJ446" s="88"/>
      <c r="AK446" s="7"/>
      <c r="AL446" s="7"/>
    </row>
    <row r="447" ht="15.75" customHeight="1">
      <c r="A447" s="88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88"/>
      <c r="N447" s="88"/>
      <c r="O447" s="15"/>
      <c r="P447" s="7"/>
      <c r="Q447" s="7"/>
      <c r="R447" s="15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88"/>
      <c r="AE447" s="10"/>
      <c r="AF447" s="10"/>
      <c r="AG447" s="10"/>
      <c r="AH447" s="88"/>
      <c r="AI447" s="88"/>
      <c r="AJ447" s="88"/>
      <c r="AK447" s="7"/>
      <c r="AL447" s="7"/>
    </row>
    <row r="448" ht="15.75" customHeight="1">
      <c r="A448" s="88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88"/>
      <c r="N448" s="88"/>
      <c r="O448" s="15"/>
      <c r="P448" s="7"/>
      <c r="Q448" s="7"/>
      <c r="R448" s="15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  <c r="AD448" s="88"/>
      <c r="AE448" s="10"/>
      <c r="AF448" s="10"/>
      <c r="AG448" s="10"/>
      <c r="AH448" s="88"/>
      <c r="AI448" s="88"/>
      <c r="AJ448" s="88"/>
      <c r="AK448" s="7"/>
      <c r="AL448" s="7"/>
    </row>
    <row r="449" ht="15.75" customHeight="1">
      <c r="A449" s="88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88"/>
      <c r="N449" s="88"/>
      <c r="O449" s="15"/>
      <c r="P449" s="7"/>
      <c r="Q449" s="7"/>
      <c r="R449" s="15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88"/>
      <c r="AE449" s="10"/>
      <c r="AF449" s="10"/>
      <c r="AG449" s="10"/>
      <c r="AH449" s="88"/>
      <c r="AI449" s="88"/>
      <c r="AJ449" s="88"/>
      <c r="AK449" s="7"/>
      <c r="AL449" s="7"/>
    </row>
    <row r="450" ht="15.75" customHeight="1">
      <c r="A450" s="88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88"/>
      <c r="N450" s="88"/>
      <c r="O450" s="15"/>
      <c r="P450" s="7"/>
      <c r="Q450" s="7"/>
      <c r="R450" s="15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  <c r="AC450" s="88"/>
      <c r="AD450" s="88"/>
      <c r="AE450" s="10"/>
      <c r="AF450" s="10"/>
      <c r="AG450" s="10"/>
      <c r="AH450" s="88"/>
      <c r="AI450" s="88"/>
      <c r="AJ450" s="88"/>
      <c r="AK450" s="7"/>
      <c r="AL450" s="7"/>
    </row>
    <row r="451" ht="15.75" customHeight="1">
      <c r="A451" s="88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88"/>
      <c r="N451" s="88"/>
      <c r="O451" s="15"/>
      <c r="P451" s="7"/>
      <c r="Q451" s="7"/>
      <c r="R451" s="15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88"/>
      <c r="AE451" s="10"/>
      <c r="AF451" s="10"/>
      <c r="AG451" s="10"/>
      <c r="AH451" s="88"/>
      <c r="AI451" s="88"/>
      <c r="AJ451" s="88"/>
      <c r="AK451" s="7"/>
      <c r="AL451" s="7"/>
    </row>
    <row r="452" ht="15.75" customHeight="1">
      <c r="A452" s="88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88"/>
      <c r="N452" s="88"/>
      <c r="O452" s="15"/>
      <c r="P452" s="7"/>
      <c r="Q452" s="7"/>
      <c r="R452" s="15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  <c r="AC452" s="88"/>
      <c r="AD452" s="88"/>
      <c r="AE452" s="10"/>
      <c r="AF452" s="10"/>
      <c r="AG452" s="10"/>
      <c r="AH452" s="88"/>
      <c r="AI452" s="88"/>
      <c r="AJ452" s="88"/>
      <c r="AK452" s="7"/>
      <c r="AL452" s="7"/>
    </row>
    <row r="453" ht="15.75" customHeight="1">
      <c r="A453" s="88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88"/>
      <c r="N453" s="88"/>
      <c r="O453" s="15"/>
      <c r="P453" s="7"/>
      <c r="Q453" s="7"/>
      <c r="R453" s="15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88"/>
      <c r="AE453" s="10"/>
      <c r="AF453" s="10"/>
      <c r="AG453" s="10"/>
      <c r="AH453" s="88"/>
      <c r="AI453" s="88"/>
      <c r="AJ453" s="88"/>
      <c r="AK453" s="7"/>
      <c r="AL453" s="7"/>
    </row>
    <row r="454" ht="15.75" customHeight="1">
      <c r="A454" s="88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88"/>
      <c r="N454" s="88"/>
      <c r="O454" s="15"/>
      <c r="P454" s="7"/>
      <c r="Q454" s="7"/>
      <c r="R454" s="15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  <c r="AD454" s="88"/>
      <c r="AE454" s="10"/>
      <c r="AF454" s="10"/>
      <c r="AG454" s="10"/>
      <c r="AH454" s="88"/>
      <c r="AI454" s="88"/>
      <c r="AJ454" s="88"/>
      <c r="AK454" s="7"/>
      <c r="AL454" s="7"/>
    </row>
    <row r="455" ht="15.75" customHeight="1">
      <c r="A455" s="88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88"/>
      <c r="N455" s="88"/>
      <c r="O455" s="15"/>
      <c r="P455" s="7"/>
      <c r="Q455" s="7"/>
      <c r="R455" s="15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  <c r="AC455" s="88"/>
      <c r="AD455" s="88"/>
      <c r="AE455" s="10"/>
      <c r="AF455" s="10"/>
      <c r="AG455" s="10"/>
      <c r="AH455" s="88"/>
      <c r="AI455" s="88"/>
      <c r="AJ455" s="88"/>
      <c r="AK455" s="7"/>
      <c r="AL455" s="7"/>
    </row>
    <row r="456" ht="15.75" customHeight="1">
      <c r="A456" s="88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88"/>
      <c r="N456" s="88"/>
      <c r="O456" s="15"/>
      <c r="P456" s="7"/>
      <c r="Q456" s="7"/>
      <c r="R456" s="15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88"/>
      <c r="AE456" s="10"/>
      <c r="AF456" s="10"/>
      <c r="AG456" s="10"/>
      <c r="AH456" s="88"/>
      <c r="AI456" s="88"/>
      <c r="AJ456" s="88"/>
      <c r="AK456" s="7"/>
      <c r="AL456" s="7"/>
    </row>
    <row r="457" ht="15.75" customHeight="1">
      <c r="A457" s="88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88"/>
      <c r="N457" s="88"/>
      <c r="O457" s="15"/>
      <c r="P457" s="7"/>
      <c r="Q457" s="7"/>
      <c r="R457" s="15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88"/>
      <c r="AE457" s="10"/>
      <c r="AF457" s="10"/>
      <c r="AG457" s="10"/>
      <c r="AH457" s="88"/>
      <c r="AI457" s="88"/>
      <c r="AJ457" s="88"/>
      <c r="AK457" s="7"/>
      <c r="AL457" s="7"/>
    </row>
    <row r="458" ht="15.75" customHeight="1">
      <c r="A458" s="88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88"/>
      <c r="N458" s="88"/>
      <c r="O458" s="15"/>
      <c r="P458" s="7"/>
      <c r="Q458" s="7"/>
      <c r="R458" s="15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88"/>
      <c r="AE458" s="10"/>
      <c r="AF458" s="10"/>
      <c r="AG458" s="10"/>
      <c r="AH458" s="88"/>
      <c r="AI458" s="88"/>
      <c r="AJ458" s="88"/>
      <c r="AK458" s="7"/>
      <c r="AL458" s="7"/>
    </row>
    <row r="459" ht="15.75" customHeight="1">
      <c r="A459" s="88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88"/>
      <c r="N459" s="88"/>
      <c r="O459" s="15"/>
      <c r="P459" s="7"/>
      <c r="Q459" s="7"/>
      <c r="R459" s="15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88"/>
      <c r="AE459" s="10"/>
      <c r="AF459" s="10"/>
      <c r="AG459" s="10"/>
      <c r="AH459" s="88"/>
      <c r="AI459" s="88"/>
      <c r="AJ459" s="88"/>
      <c r="AK459" s="7"/>
      <c r="AL459" s="7"/>
    </row>
    <row r="460" ht="15.75" customHeight="1">
      <c r="A460" s="88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88"/>
      <c r="N460" s="88"/>
      <c r="O460" s="15"/>
      <c r="P460" s="7"/>
      <c r="Q460" s="7"/>
      <c r="R460" s="15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88"/>
      <c r="AE460" s="10"/>
      <c r="AF460" s="10"/>
      <c r="AG460" s="10"/>
      <c r="AH460" s="88"/>
      <c r="AI460" s="88"/>
      <c r="AJ460" s="88"/>
      <c r="AK460" s="7"/>
      <c r="AL460" s="7"/>
    </row>
    <row r="461" ht="15.75" customHeight="1">
      <c r="A461" s="88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88"/>
      <c r="N461" s="88"/>
      <c r="O461" s="15"/>
      <c r="P461" s="7"/>
      <c r="Q461" s="7"/>
      <c r="R461" s="15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88"/>
      <c r="AE461" s="10"/>
      <c r="AF461" s="10"/>
      <c r="AG461" s="10"/>
      <c r="AH461" s="88"/>
      <c r="AI461" s="88"/>
      <c r="AJ461" s="88"/>
      <c r="AK461" s="7"/>
      <c r="AL461" s="7"/>
    </row>
    <row r="462" ht="15.75" customHeight="1">
      <c r="A462" s="88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88"/>
      <c r="N462" s="88"/>
      <c r="O462" s="15"/>
      <c r="P462" s="7"/>
      <c r="Q462" s="7"/>
      <c r="R462" s="15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88"/>
      <c r="AE462" s="10"/>
      <c r="AF462" s="10"/>
      <c r="AG462" s="10"/>
      <c r="AH462" s="88"/>
      <c r="AI462" s="88"/>
      <c r="AJ462" s="88"/>
      <c r="AK462" s="7"/>
      <c r="AL462" s="7"/>
    </row>
    <row r="463" ht="15.75" customHeight="1">
      <c r="A463" s="88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88"/>
      <c r="N463" s="88"/>
      <c r="O463" s="15"/>
      <c r="P463" s="7"/>
      <c r="Q463" s="7"/>
      <c r="R463" s="15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88"/>
      <c r="AE463" s="10"/>
      <c r="AF463" s="10"/>
      <c r="AG463" s="10"/>
      <c r="AH463" s="88"/>
      <c r="AI463" s="88"/>
      <c r="AJ463" s="88"/>
      <c r="AK463" s="7"/>
      <c r="AL463" s="7"/>
    </row>
    <row r="464" ht="15.75" customHeight="1">
      <c r="A464" s="88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88"/>
      <c r="N464" s="88"/>
      <c r="O464" s="15"/>
      <c r="P464" s="7"/>
      <c r="Q464" s="7"/>
      <c r="R464" s="15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  <c r="AC464" s="88"/>
      <c r="AD464" s="88"/>
      <c r="AE464" s="10"/>
      <c r="AF464" s="10"/>
      <c r="AG464" s="10"/>
      <c r="AH464" s="88"/>
      <c r="AI464" s="88"/>
      <c r="AJ464" s="88"/>
      <c r="AK464" s="7"/>
      <c r="AL464" s="7"/>
    </row>
    <row r="465" ht="15.75" customHeight="1">
      <c r="A465" s="88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88"/>
      <c r="N465" s="88"/>
      <c r="O465" s="15"/>
      <c r="P465" s="7"/>
      <c r="Q465" s="7"/>
      <c r="R465" s="15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  <c r="AC465" s="88"/>
      <c r="AD465" s="88"/>
      <c r="AE465" s="10"/>
      <c r="AF465" s="10"/>
      <c r="AG465" s="10"/>
      <c r="AH465" s="88"/>
      <c r="AI465" s="88"/>
      <c r="AJ465" s="88"/>
      <c r="AK465" s="7"/>
      <c r="AL465" s="7"/>
    </row>
    <row r="466" ht="15.75" customHeight="1">
      <c r="A466" s="88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88"/>
      <c r="N466" s="88"/>
      <c r="O466" s="15"/>
      <c r="P466" s="7"/>
      <c r="Q466" s="7"/>
      <c r="R466" s="15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88"/>
      <c r="AE466" s="10"/>
      <c r="AF466" s="10"/>
      <c r="AG466" s="10"/>
      <c r="AH466" s="88"/>
      <c r="AI466" s="88"/>
      <c r="AJ466" s="88"/>
      <c r="AK466" s="7"/>
      <c r="AL466" s="7"/>
    </row>
    <row r="467" ht="15.75" customHeight="1">
      <c r="A467" s="88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88"/>
      <c r="N467" s="88"/>
      <c r="O467" s="15"/>
      <c r="P467" s="7"/>
      <c r="Q467" s="7"/>
      <c r="R467" s="15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88"/>
      <c r="AE467" s="10"/>
      <c r="AF467" s="10"/>
      <c r="AG467" s="10"/>
      <c r="AH467" s="88"/>
      <c r="AI467" s="88"/>
      <c r="AJ467" s="88"/>
      <c r="AK467" s="7"/>
      <c r="AL467" s="7"/>
    </row>
    <row r="468" ht="15.75" customHeight="1">
      <c r="A468" s="88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88"/>
      <c r="N468" s="88"/>
      <c r="O468" s="15"/>
      <c r="P468" s="7"/>
      <c r="Q468" s="7"/>
      <c r="R468" s="15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C468" s="88"/>
      <c r="AD468" s="88"/>
      <c r="AE468" s="10"/>
      <c r="AF468" s="10"/>
      <c r="AG468" s="10"/>
      <c r="AH468" s="88"/>
      <c r="AI468" s="88"/>
      <c r="AJ468" s="88"/>
      <c r="AK468" s="7"/>
      <c r="AL468" s="7"/>
    </row>
    <row r="469" ht="15.75" customHeight="1">
      <c r="A469" s="88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88"/>
      <c r="N469" s="88"/>
      <c r="O469" s="15"/>
      <c r="P469" s="7"/>
      <c r="Q469" s="7"/>
      <c r="R469" s="15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88"/>
      <c r="AE469" s="10"/>
      <c r="AF469" s="10"/>
      <c r="AG469" s="10"/>
      <c r="AH469" s="88"/>
      <c r="AI469" s="88"/>
      <c r="AJ469" s="88"/>
      <c r="AK469" s="7"/>
      <c r="AL469" s="7"/>
    </row>
    <row r="470" ht="15.75" customHeight="1">
      <c r="A470" s="88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88"/>
      <c r="N470" s="88"/>
      <c r="O470" s="15"/>
      <c r="P470" s="7"/>
      <c r="Q470" s="7"/>
      <c r="R470" s="15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88"/>
      <c r="AE470" s="10"/>
      <c r="AF470" s="10"/>
      <c r="AG470" s="10"/>
      <c r="AH470" s="88"/>
      <c r="AI470" s="88"/>
      <c r="AJ470" s="88"/>
      <c r="AK470" s="7"/>
      <c r="AL470" s="7"/>
    </row>
    <row r="471" ht="15.75" customHeight="1">
      <c r="A471" s="88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88"/>
      <c r="N471" s="88"/>
      <c r="O471" s="15"/>
      <c r="P471" s="7"/>
      <c r="Q471" s="7"/>
      <c r="R471" s="15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C471" s="88"/>
      <c r="AD471" s="88"/>
      <c r="AE471" s="10"/>
      <c r="AF471" s="10"/>
      <c r="AG471" s="10"/>
      <c r="AH471" s="88"/>
      <c r="AI471" s="88"/>
      <c r="AJ471" s="88"/>
      <c r="AK471" s="7"/>
      <c r="AL471" s="7"/>
    </row>
    <row r="472" ht="15.75" customHeight="1">
      <c r="A472" s="88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88"/>
      <c r="N472" s="88"/>
      <c r="O472" s="15"/>
      <c r="P472" s="7"/>
      <c r="Q472" s="7"/>
      <c r="R472" s="15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  <c r="AD472" s="88"/>
      <c r="AE472" s="10"/>
      <c r="AF472" s="10"/>
      <c r="AG472" s="10"/>
      <c r="AH472" s="88"/>
      <c r="AI472" s="88"/>
      <c r="AJ472" s="88"/>
      <c r="AK472" s="7"/>
      <c r="AL472" s="7"/>
    </row>
    <row r="473" ht="15.75" customHeight="1">
      <c r="A473" s="88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88"/>
      <c r="N473" s="88"/>
      <c r="O473" s="15"/>
      <c r="P473" s="7"/>
      <c r="Q473" s="7"/>
      <c r="R473" s="15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C473" s="88"/>
      <c r="AD473" s="88"/>
      <c r="AE473" s="10"/>
      <c r="AF473" s="10"/>
      <c r="AG473" s="10"/>
      <c r="AH473" s="88"/>
      <c r="AI473" s="88"/>
      <c r="AJ473" s="88"/>
      <c r="AK473" s="7"/>
      <c r="AL473" s="7"/>
    </row>
    <row r="474" ht="15.75" customHeight="1">
      <c r="A474" s="88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88"/>
      <c r="N474" s="88"/>
      <c r="O474" s="15"/>
      <c r="P474" s="7"/>
      <c r="Q474" s="7"/>
      <c r="R474" s="15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C474" s="88"/>
      <c r="AD474" s="88"/>
      <c r="AE474" s="10"/>
      <c r="AF474" s="10"/>
      <c r="AG474" s="10"/>
      <c r="AH474" s="88"/>
      <c r="AI474" s="88"/>
      <c r="AJ474" s="88"/>
      <c r="AK474" s="7"/>
      <c r="AL474" s="7"/>
    </row>
    <row r="475" ht="15.75" customHeight="1">
      <c r="A475" s="88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88"/>
      <c r="N475" s="88"/>
      <c r="O475" s="15"/>
      <c r="P475" s="7"/>
      <c r="Q475" s="7"/>
      <c r="R475" s="15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  <c r="AC475" s="88"/>
      <c r="AD475" s="88"/>
      <c r="AE475" s="10"/>
      <c r="AF475" s="10"/>
      <c r="AG475" s="10"/>
      <c r="AH475" s="88"/>
      <c r="AI475" s="88"/>
      <c r="AJ475" s="88"/>
      <c r="AK475" s="7"/>
      <c r="AL475" s="7"/>
    </row>
    <row r="476" ht="15.75" customHeight="1">
      <c r="A476" s="88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88"/>
      <c r="N476" s="88"/>
      <c r="O476" s="15"/>
      <c r="P476" s="7"/>
      <c r="Q476" s="7"/>
      <c r="R476" s="15"/>
      <c r="S476" s="88"/>
      <c r="T476" s="88"/>
      <c r="U476" s="88"/>
      <c r="V476" s="88"/>
      <c r="W476" s="88"/>
      <c r="X476" s="88"/>
      <c r="Y476" s="88"/>
      <c r="Z476" s="88"/>
      <c r="AA476" s="88"/>
      <c r="AB476" s="88"/>
      <c r="AC476" s="88"/>
      <c r="AD476" s="88"/>
      <c r="AE476" s="10"/>
      <c r="AF476" s="10"/>
      <c r="AG476" s="10"/>
      <c r="AH476" s="88"/>
      <c r="AI476" s="88"/>
      <c r="AJ476" s="88"/>
      <c r="AK476" s="7"/>
      <c r="AL476" s="7"/>
    </row>
    <row r="477" ht="15.75" customHeight="1">
      <c r="A477" s="88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88"/>
      <c r="N477" s="88"/>
      <c r="O477" s="15"/>
      <c r="P477" s="7"/>
      <c r="Q477" s="7"/>
      <c r="R477" s="15"/>
      <c r="S477" s="88"/>
      <c r="T477" s="88"/>
      <c r="U477" s="88"/>
      <c r="V477" s="88"/>
      <c r="W477" s="88"/>
      <c r="X477" s="88"/>
      <c r="Y477" s="88"/>
      <c r="Z477" s="88"/>
      <c r="AA477" s="88"/>
      <c r="AB477" s="88"/>
      <c r="AC477" s="88"/>
      <c r="AD477" s="88"/>
      <c r="AE477" s="10"/>
      <c r="AF477" s="10"/>
      <c r="AG477" s="10"/>
      <c r="AH477" s="88"/>
      <c r="AI477" s="88"/>
      <c r="AJ477" s="88"/>
      <c r="AK477" s="7"/>
      <c r="AL477" s="7"/>
    </row>
    <row r="478" ht="15.75" customHeight="1">
      <c r="A478" s="88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88"/>
      <c r="N478" s="88"/>
      <c r="O478" s="15"/>
      <c r="P478" s="7"/>
      <c r="Q478" s="7"/>
      <c r="R478" s="15"/>
      <c r="S478" s="88"/>
      <c r="T478" s="88"/>
      <c r="U478" s="88"/>
      <c r="V478" s="88"/>
      <c r="W478" s="88"/>
      <c r="X478" s="88"/>
      <c r="Y478" s="88"/>
      <c r="Z478" s="88"/>
      <c r="AA478" s="88"/>
      <c r="AB478" s="88"/>
      <c r="AC478" s="88"/>
      <c r="AD478" s="88"/>
      <c r="AE478" s="10"/>
      <c r="AF478" s="10"/>
      <c r="AG478" s="10"/>
      <c r="AH478" s="88"/>
      <c r="AI478" s="88"/>
      <c r="AJ478" s="88"/>
      <c r="AK478" s="7"/>
      <c r="AL478" s="7"/>
    </row>
    <row r="479" ht="15.75" customHeight="1">
      <c r="A479" s="88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88"/>
      <c r="N479" s="88"/>
      <c r="O479" s="15"/>
      <c r="P479" s="7"/>
      <c r="Q479" s="7"/>
      <c r="R479" s="15"/>
      <c r="S479" s="88"/>
      <c r="T479" s="88"/>
      <c r="U479" s="88"/>
      <c r="V479" s="88"/>
      <c r="W479" s="88"/>
      <c r="X479" s="88"/>
      <c r="Y479" s="88"/>
      <c r="Z479" s="88"/>
      <c r="AA479" s="88"/>
      <c r="AB479" s="88"/>
      <c r="AC479" s="88"/>
      <c r="AD479" s="88"/>
      <c r="AE479" s="10"/>
      <c r="AF479" s="10"/>
      <c r="AG479" s="10"/>
      <c r="AH479" s="88"/>
      <c r="AI479" s="88"/>
      <c r="AJ479" s="88"/>
      <c r="AK479" s="7"/>
      <c r="AL479" s="7"/>
    </row>
    <row r="480" ht="15.75" customHeight="1">
      <c r="A480" s="88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88"/>
      <c r="N480" s="88"/>
      <c r="O480" s="15"/>
      <c r="P480" s="7"/>
      <c r="Q480" s="7"/>
      <c r="R480" s="15"/>
      <c r="S480" s="88"/>
      <c r="T480" s="88"/>
      <c r="U480" s="88"/>
      <c r="V480" s="88"/>
      <c r="W480" s="88"/>
      <c r="X480" s="88"/>
      <c r="Y480" s="88"/>
      <c r="Z480" s="88"/>
      <c r="AA480" s="88"/>
      <c r="AB480" s="88"/>
      <c r="AC480" s="88"/>
      <c r="AD480" s="88"/>
      <c r="AE480" s="10"/>
      <c r="AF480" s="10"/>
      <c r="AG480" s="10"/>
      <c r="AH480" s="88"/>
      <c r="AI480" s="88"/>
      <c r="AJ480" s="88"/>
      <c r="AK480" s="7"/>
      <c r="AL480" s="7"/>
    </row>
    <row r="481" ht="15.75" customHeight="1">
      <c r="A481" s="88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88"/>
      <c r="N481" s="88"/>
      <c r="O481" s="15"/>
      <c r="P481" s="7"/>
      <c r="Q481" s="7"/>
      <c r="R481" s="15"/>
      <c r="S481" s="88"/>
      <c r="T481" s="88"/>
      <c r="U481" s="88"/>
      <c r="V481" s="88"/>
      <c r="W481" s="88"/>
      <c r="X481" s="88"/>
      <c r="Y481" s="88"/>
      <c r="Z481" s="88"/>
      <c r="AA481" s="88"/>
      <c r="AB481" s="88"/>
      <c r="AC481" s="88"/>
      <c r="AD481" s="88"/>
      <c r="AE481" s="10"/>
      <c r="AF481" s="10"/>
      <c r="AG481" s="10"/>
      <c r="AH481" s="88"/>
      <c r="AI481" s="88"/>
      <c r="AJ481" s="88"/>
      <c r="AK481" s="7"/>
      <c r="AL481" s="7"/>
    </row>
    <row r="482" ht="15.75" customHeight="1">
      <c r="A482" s="88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88"/>
      <c r="N482" s="88"/>
      <c r="O482" s="15"/>
      <c r="P482" s="7"/>
      <c r="Q482" s="7"/>
      <c r="R482" s="15"/>
      <c r="S482" s="88"/>
      <c r="T482" s="88"/>
      <c r="U482" s="88"/>
      <c r="V482" s="88"/>
      <c r="W482" s="88"/>
      <c r="X482" s="88"/>
      <c r="Y482" s="88"/>
      <c r="Z482" s="88"/>
      <c r="AA482" s="88"/>
      <c r="AB482" s="88"/>
      <c r="AC482" s="88"/>
      <c r="AD482" s="88"/>
      <c r="AE482" s="10"/>
      <c r="AF482" s="10"/>
      <c r="AG482" s="10"/>
      <c r="AH482" s="88"/>
      <c r="AI482" s="88"/>
      <c r="AJ482" s="88"/>
      <c r="AK482" s="7"/>
      <c r="AL482" s="7"/>
    </row>
    <row r="483" ht="15.75" customHeight="1">
      <c r="A483" s="88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88"/>
      <c r="N483" s="88"/>
      <c r="O483" s="15"/>
      <c r="P483" s="7"/>
      <c r="Q483" s="7"/>
      <c r="R483" s="15"/>
      <c r="S483" s="88"/>
      <c r="T483" s="88"/>
      <c r="U483" s="88"/>
      <c r="V483" s="88"/>
      <c r="W483" s="88"/>
      <c r="X483" s="88"/>
      <c r="Y483" s="88"/>
      <c r="Z483" s="88"/>
      <c r="AA483" s="88"/>
      <c r="AB483" s="88"/>
      <c r="AC483" s="88"/>
      <c r="AD483" s="88"/>
      <c r="AE483" s="10"/>
      <c r="AF483" s="10"/>
      <c r="AG483" s="10"/>
      <c r="AH483" s="88"/>
      <c r="AI483" s="88"/>
      <c r="AJ483" s="88"/>
      <c r="AK483" s="7"/>
      <c r="AL483" s="7"/>
    </row>
    <row r="484" ht="15.75" customHeight="1">
      <c r="A484" s="88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88"/>
      <c r="N484" s="88"/>
      <c r="O484" s="15"/>
      <c r="P484" s="7"/>
      <c r="Q484" s="7"/>
      <c r="R484" s="15"/>
      <c r="S484" s="88"/>
      <c r="T484" s="88"/>
      <c r="U484" s="88"/>
      <c r="V484" s="88"/>
      <c r="W484" s="88"/>
      <c r="X484" s="88"/>
      <c r="Y484" s="88"/>
      <c r="Z484" s="88"/>
      <c r="AA484" s="88"/>
      <c r="AB484" s="88"/>
      <c r="AC484" s="88"/>
      <c r="AD484" s="88"/>
      <c r="AE484" s="10"/>
      <c r="AF484" s="10"/>
      <c r="AG484" s="10"/>
      <c r="AH484" s="88"/>
      <c r="AI484" s="88"/>
      <c r="AJ484" s="88"/>
      <c r="AK484" s="7"/>
      <c r="AL484" s="7"/>
    </row>
    <row r="485" ht="15.75" customHeight="1">
      <c r="A485" s="88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88"/>
      <c r="N485" s="88"/>
      <c r="O485" s="15"/>
      <c r="P485" s="7"/>
      <c r="Q485" s="7"/>
      <c r="R485" s="15"/>
      <c r="S485" s="88"/>
      <c r="T485" s="88"/>
      <c r="U485" s="88"/>
      <c r="V485" s="88"/>
      <c r="W485" s="88"/>
      <c r="X485" s="88"/>
      <c r="Y485" s="88"/>
      <c r="Z485" s="88"/>
      <c r="AA485" s="88"/>
      <c r="AB485" s="88"/>
      <c r="AC485" s="88"/>
      <c r="AD485" s="88"/>
      <c r="AE485" s="10"/>
      <c r="AF485" s="10"/>
      <c r="AG485" s="10"/>
      <c r="AH485" s="88"/>
      <c r="AI485" s="88"/>
      <c r="AJ485" s="88"/>
      <c r="AK485" s="7"/>
      <c r="AL485" s="7"/>
    </row>
    <row r="486" ht="15.75" customHeight="1">
      <c r="A486" s="88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88"/>
      <c r="N486" s="88"/>
      <c r="O486" s="15"/>
      <c r="P486" s="7"/>
      <c r="Q486" s="7"/>
      <c r="R486" s="15"/>
      <c r="S486" s="88"/>
      <c r="T486" s="88"/>
      <c r="U486" s="88"/>
      <c r="V486" s="88"/>
      <c r="W486" s="88"/>
      <c r="X486" s="88"/>
      <c r="Y486" s="88"/>
      <c r="Z486" s="88"/>
      <c r="AA486" s="88"/>
      <c r="AB486" s="88"/>
      <c r="AC486" s="88"/>
      <c r="AD486" s="88"/>
      <c r="AE486" s="10"/>
      <c r="AF486" s="10"/>
      <c r="AG486" s="10"/>
      <c r="AH486" s="88"/>
      <c r="AI486" s="88"/>
      <c r="AJ486" s="88"/>
      <c r="AK486" s="7"/>
      <c r="AL486" s="7"/>
    </row>
    <row r="487" ht="15.75" customHeight="1">
      <c r="A487" s="88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88"/>
      <c r="N487" s="88"/>
      <c r="O487" s="15"/>
      <c r="P487" s="7"/>
      <c r="Q487" s="7"/>
      <c r="R487" s="15"/>
      <c r="S487" s="88"/>
      <c r="T487" s="88"/>
      <c r="U487" s="88"/>
      <c r="V487" s="88"/>
      <c r="W487" s="88"/>
      <c r="X487" s="88"/>
      <c r="Y487" s="88"/>
      <c r="Z487" s="88"/>
      <c r="AA487" s="88"/>
      <c r="AB487" s="88"/>
      <c r="AC487" s="88"/>
      <c r="AD487" s="88"/>
      <c r="AE487" s="10"/>
      <c r="AF487" s="10"/>
      <c r="AG487" s="10"/>
      <c r="AH487" s="88"/>
      <c r="AI487" s="88"/>
      <c r="AJ487" s="88"/>
      <c r="AK487" s="7"/>
      <c r="AL487" s="7"/>
    </row>
    <row r="488" ht="15.75" customHeight="1">
      <c r="A488" s="88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88"/>
      <c r="N488" s="88"/>
      <c r="O488" s="15"/>
      <c r="P488" s="7"/>
      <c r="Q488" s="7"/>
      <c r="R488" s="15"/>
      <c r="S488" s="88"/>
      <c r="T488" s="88"/>
      <c r="U488" s="88"/>
      <c r="V488" s="88"/>
      <c r="W488" s="88"/>
      <c r="X488" s="88"/>
      <c r="Y488" s="88"/>
      <c r="Z488" s="88"/>
      <c r="AA488" s="88"/>
      <c r="AB488" s="88"/>
      <c r="AC488" s="88"/>
      <c r="AD488" s="88"/>
      <c r="AE488" s="10"/>
      <c r="AF488" s="10"/>
      <c r="AG488" s="10"/>
      <c r="AH488" s="88"/>
      <c r="AI488" s="88"/>
      <c r="AJ488" s="88"/>
      <c r="AK488" s="7"/>
      <c r="AL488" s="7"/>
    </row>
    <row r="489" ht="15.75" customHeight="1">
      <c r="A489" s="88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88"/>
      <c r="N489" s="88"/>
      <c r="O489" s="15"/>
      <c r="P489" s="7"/>
      <c r="Q489" s="7"/>
      <c r="R489" s="15"/>
      <c r="S489" s="88"/>
      <c r="T489" s="88"/>
      <c r="U489" s="88"/>
      <c r="V489" s="88"/>
      <c r="W489" s="88"/>
      <c r="X489" s="88"/>
      <c r="Y489" s="88"/>
      <c r="Z489" s="88"/>
      <c r="AA489" s="88"/>
      <c r="AB489" s="88"/>
      <c r="AC489" s="88"/>
      <c r="AD489" s="88"/>
      <c r="AE489" s="10"/>
      <c r="AF489" s="10"/>
      <c r="AG489" s="10"/>
      <c r="AH489" s="88"/>
      <c r="AI489" s="88"/>
      <c r="AJ489" s="88"/>
      <c r="AK489" s="7"/>
      <c r="AL489" s="7"/>
    </row>
    <row r="490" ht="15.75" customHeight="1">
      <c r="A490" s="88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88"/>
      <c r="N490" s="88"/>
      <c r="O490" s="15"/>
      <c r="P490" s="7"/>
      <c r="Q490" s="7"/>
      <c r="R490" s="15"/>
      <c r="S490" s="88"/>
      <c r="T490" s="88"/>
      <c r="U490" s="88"/>
      <c r="V490" s="88"/>
      <c r="W490" s="88"/>
      <c r="X490" s="88"/>
      <c r="Y490" s="88"/>
      <c r="Z490" s="88"/>
      <c r="AA490" s="88"/>
      <c r="AB490" s="88"/>
      <c r="AC490" s="88"/>
      <c r="AD490" s="88"/>
      <c r="AE490" s="10"/>
      <c r="AF490" s="10"/>
      <c r="AG490" s="10"/>
      <c r="AH490" s="88"/>
      <c r="AI490" s="88"/>
      <c r="AJ490" s="88"/>
      <c r="AK490" s="7"/>
      <c r="AL490" s="7"/>
    </row>
    <row r="491" ht="15.75" customHeight="1">
      <c r="A491" s="88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88"/>
      <c r="N491" s="88"/>
      <c r="O491" s="15"/>
      <c r="P491" s="7"/>
      <c r="Q491" s="7"/>
      <c r="R491" s="15"/>
      <c r="S491" s="88"/>
      <c r="T491" s="88"/>
      <c r="U491" s="88"/>
      <c r="V491" s="88"/>
      <c r="W491" s="88"/>
      <c r="X491" s="88"/>
      <c r="Y491" s="88"/>
      <c r="Z491" s="88"/>
      <c r="AA491" s="88"/>
      <c r="AB491" s="88"/>
      <c r="AC491" s="88"/>
      <c r="AD491" s="88"/>
      <c r="AE491" s="10"/>
      <c r="AF491" s="10"/>
      <c r="AG491" s="10"/>
      <c r="AH491" s="88"/>
      <c r="AI491" s="88"/>
      <c r="AJ491" s="88"/>
      <c r="AK491" s="7"/>
      <c r="AL491" s="7"/>
    </row>
    <row r="492" ht="15.75" customHeight="1">
      <c r="A492" s="88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88"/>
      <c r="N492" s="88"/>
      <c r="O492" s="15"/>
      <c r="P492" s="7"/>
      <c r="Q492" s="7"/>
      <c r="R492" s="15"/>
      <c r="S492" s="88"/>
      <c r="T492" s="88"/>
      <c r="U492" s="88"/>
      <c r="V492" s="88"/>
      <c r="W492" s="88"/>
      <c r="X492" s="88"/>
      <c r="Y492" s="88"/>
      <c r="Z492" s="88"/>
      <c r="AA492" s="88"/>
      <c r="AB492" s="88"/>
      <c r="AC492" s="88"/>
      <c r="AD492" s="88"/>
      <c r="AE492" s="10"/>
      <c r="AF492" s="10"/>
      <c r="AG492" s="10"/>
      <c r="AH492" s="88"/>
      <c r="AI492" s="88"/>
      <c r="AJ492" s="88"/>
      <c r="AK492" s="7"/>
      <c r="AL492" s="7"/>
    </row>
    <row r="493" ht="15.75" customHeight="1">
      <c r="A493" s="88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88"/>
      <c r="N493" s="88"/>
      <c r="O493" s="15"/>
      <c r="P493" s="7"/>
      <c r="Q493" s="7"/>
      <c r="R493" s="15"/>
      <c r="S493" s="88"/>
      <c r="T493" s="88"/>
      <c r="U493" s="88"/>
      <c r="V493" s="88"/>
      <c r="W493" s="88"/>
      <c r="X493" s="88"/>
      <c r="Y493" s="88"/>
      <c r="Z493" s="88"/>
      <c r="AA493" s="88"/>
      <c r="AB493" s="88"/>
      <c r="AC493" s="88"/>
      <c r="AD493" s="88"/>
      <c r="AE493" s="10"/>
      <c r="AF493" s="10"/>
      <c r="AG493" s="10"/>
      <c r="AH493" s="88"/>
      <c r="AI493" s="88"/>
      <c r="AJ493" s="88"/>
      <c r="AK493" s="7"/>
      <c r="AL493" s="7"/>
    </row>
    <row r="494" ht="15.75" customHeight="1">
      <c r="A494" s="88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88"/>
      <c r="N494" s="88"/>
      <c r="O494" s="15"/>
      <c r="P494" s="7"/>
      <c r="Q494" s="7"/>
      <c r="R494" s="15"/>
      <c r="S494" s="88"/>
      <c r="T494" s="88"/>
      <c r="U494" s="88"/>
      <c r="V494" s="88"/>
      <c r="W494" s="88"/>
      <c r="X494" s="88"/>
      <c r="Y494" s="88"/>
      <c r="Z494" s="88"/>
      <c r="AA494" s="88"/>
      <c r="AB494" s="88"/>
      <c r="AC494" s="88"/>
      <c r="AD494" s="88"/>
      <c r="AE494" s="10"/>
      <c r="AF494" s="10"/>
      <c r="AG494" s="10"/>
      <c r="AH494" s="88"/>
      <c r="AI494" s="88"/>
      <c r="AJ494" s="88"/>
      <c r="AK494" s="7"/>
      <c r="AL494" s="7"/>
    </row>
    <row r="495" ht="15.75" customHeight="1">
      <c r="A495" s="88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88"/>
      <c r="N495" s="88"/>
      <c r="O495" s="15"/>
      <c r="P495" s="7"/>
      <c r="Q495" s="7"/>
      <c r="R495" s="15"/>
      <c r="S495" s="88"/>
      <c r="T495" s="88"/>
      <c r="U495" s="88"/>
      <c r="V495" s="88"/>
      <c r="W495" s="88"/>
      <c r="X495" s="88"/>
      <c r="Y495" s="88"/>
      <c r="Z495" s="88"/>
      <c r="AA495" s="88"/>
      <c r="AB495" s="88"/>
      <c r="AC495" s="88"/>
      <c r="AD495" s="88"/>
      <c r="AE495" s="10"/>
      <c r="AF495" s="10"/>
      <c r="AG495" s="10"/>
      <c r="AH495" s="88"/>
      <c r="AI495" s="88"/>
      <c r="AJ495" s="88"/>
      <c r="AK495" s="7"/>
      <c r="AL495" s="7"/>
    </row>
    <row r="496" ht="15.75" customHeight="1">
      <c r="A496" s="88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88"/>
      <c r="N496" s="88"/>
      <c r="O496" s="15"/>
      <c r="P496" s="7"/>
      <c r="Q496" s="7"/>
      <c r="R496" s="15"/>
      <c r="S496" s="88"/>
      <c r="T496" s="88"/>
      <c r="U496" s="88"/>
      <c r="V496" s="88"/>
      <c r="W496" s="88"/>
      <c r="X496" s="88"/>
      <c r="Y496" s="88"/>
      <c r="Z496" s="88"/>
      <c r="AA496" s="88"/>
      <c r="AB496" s="88"/>
      <c r="AC496" s="88"/>
      <c r="AD496" s="88"/>
      <c r="AE496" s="10"/>
      <c r="AF496" s="10"/>
      <c r="AG496" s="10"/>
      <c r="AH496" s="88"/>
      <c r="AI496" s="88"/>
      <c r="AJ496" s="88"/>
      <c r="AK496" s="7"/>
      <c r="AL496" s="7"/>
    </row>
    <row r="497" ht="15.75" customHeight="1">
      <c r="A497" s="88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88"/>
      <c r="N497" s="88"/>
      <c r="O497" s="15"/>
      <c r="P497" s="7"/>
      <c r="Q497" s="7"/>
      <c r="R497" s="15"/>
      <c r="S497" s="88"/>
      <c r="T497" s="88"/>
      <c r="U497" s="88"/>
      <c r="V497" s="88"/>
      <c r="W497" s="88"/>
      <c r="X497" s="88"/>
      <c r="Y497" s="88"/>
      <c r="Z497" s="88"/>
      <c r="AA497" s="88"/>
      <c r="AB497" s="88"/>
      <c r="AC497" s="88"/>
      <c r="AD497" s="88"/>
      <c r="AE497" s="10"/>
      <c r="AF497" s="10"/>
      <c r="AG497" s="10"/>
      <c r="AH497" s="88"/>
      <c r="AI497" s="88"/>
      <c r="AJ497" s="88"/>
      <c r="AK497" s="7"/>
      <c r="AL497" s="7"/>
    </row>
    <row r="498" ht="15.75" customHeight="1">
      <c r="A498" s="88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88"/>
      <c r="N498" s="88"/>
      <c r="O498" s="15"/>
      <c r="P498" s="7"/>
      <c r="Q498" s="7"/>
      <c r="R498" s="15"/>
      <c r="S498" s="88"/>
      <c r="T498" s="88"/>
      <c r="U498" s="88"/>
      <c r="V498" s="88"/>
      <c r="W498" s="88"/>
      <c r="X498" s="88"/>
      <c r="Y498" s="88"/>
      <c r="Z498" s="88"/>
      <c r="AA498" s="88"/>
      <c r="AB498" s="88"/>
      <c r="AC498" s="88"/>
      <c r="AD498" s="88"/>
      <c r="AE498" s="10"/>
      <c r="AF498" s="10"/>
      <c r="AG498" s="10"/>
      <c r="AH498" s="88"/>
      <c r="AI498" s="88"/>
      <c r="AJ498" s="88"/>
      <c r="AK498" s="7"/>
      <c r="AL498" s="7"/>
    </row>
    <row r="499" ht="15.75" customHeight="1">
      <c r="A499" s="88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88"/>
      <c r="N499" s="88"/>
      <c r="O499" s="15"/>
      <c r="P499" s="7"/>
      <c r="Q499" s="7"/>
      <c r="R499" s="15"/>
      <c r="S499" s="88"/>
      <c r="T499" s="88"/>
      <c r="U499" s="88"/>
      <c r="V499" s="88"/>
      <c r="W499" s="88"/>
      <c r="X499" s="88"/>
      <c r="Y499" s="88"/>
      <c r="Z499" s="88"/>
      <c r="AA499" s="88"/>
      <c r="AB499" s="88"/>
      <c r="AC499" s="88"/>
      <c r="AD499" s="88"/>
      <c r="AE499" s="10"/>
      <c r="AF499" s="10"/>
      <c r="AG499" s="10"/>
      <c r="AH499" s="88"/>
      <c r="AI499" s="88"/>
      <c r="AJ499" s="88"/>
      <c r="AK499" s="7"/>
      <c r="AL499" s="7"/>
    </row>
    <row r="500" ht="15.75" customHeight="1">
      <c r="A500" s="88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88"/>
      <c r="N500" s="88"/>
      <c r="O500" s="15"/>
      <c r="P500" s="7"/>
      <c r="Q500" s="7"/>
      <c r="R500" s="15"/>
      <c r="S500" s="88"/>
      <c r="T500" s="88"/>
      <c r="U500" s="88"/>
      <c r="V500" s="88"/>
      <c r="W500" s="88"/>
      <c r="X500" s="88"/>
      <c r="Y500" s="88"/>
      <c r="Z500" s="88"/>
      <c r="AA500" s="88"/>
      <c r="AB500" s="88"/>
      <c r="AC500" s="88"/>
      <c r="AD500" s="88"/>
      <c r="AE500" s="10"/>
      <c r="AF500" s="10"/>
      <c r="AG500" s="10"/>
      <c r="AH500" s="88"/>
      <c r="AI500" s="88"/>
      <c r="AJ500" s="88"/>
      <c r="AK500" s="7"/>
      <c r="AL500" s="7"/>
    </row>
    <row r="501" ht="15.75" customHeight="1">
      <c r="A501" s="88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88"/>
      <c r="N501" s="88"/>
      <c r="O501" s="15"/>
      <c r="P501" s="7"/>
      <c r="Q501" s="7"/>
      <c r="R501" s="15"/>
      <c r="S501" s="88"/>
      <c r="T501" s="88"/>
      <c r="U501" s="88"/>
      <c r="V501" s="88"/>
      <c r="W501" s="88"/>
      <c r="X501" s="88"/>
      <c r="Y501" s="88"/>
      <c r="Z501" s="88"/>
      <c r="AA501" s="88"/>
      <c r="AB501" s="88"/>
      <c r="AC501" s="88"/>
      <c r="AD501" s="88"/>
      <c r="AE501" s="10"/>
      <c r="AF501" s="10"/>
      <c r="AG501" s="10"/>
      <c r="AH501" s="88"/>
      <c r="AI501" s="88"/>
      <c r="AJ501" s="88"/>
      <c r="AK501" s="7"/>
      <c r="AL501" s="7"/>
    </row>
    <row r="502" ht="15.75" customHeight="1">
      <c r="A502" s="88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88"/>
      <c r="N502" s="88"/>
      <c r="O502" s="15"/>
      <c r="P502" s="7"/>
      <c r="Q502" s="7"/>
      <c r="R502" s="15"/>
      <c r="S502" s="88"/>
      <c r="T502" s="88"/>
      <c r="U502" s="88"/>
      <c r="V502" s="88"/>
      <c r="W502" s="88"/>
      <c r="X502" s="88"/>
      <c r="Y502" s="88"/>
      <c r="Z502" s="88"/>
      <c r="AA502" s="88"/>
      <c r="AB502" s="88"/>
      <c r="AC502" s="88"/>
      <c r="AD502" s="88"/>
      <c r="AE502" s="10"/>
      <c r="AF502" s="10"/>
      <c r="AG502" s="10"/>
      <c r="AH502" s="88"/>
      <c r="AI502" s="88"/>
      <c r="AJ502" s="88"/>
      <c r="AK502" s="7"/>
      <c r="AL502" s="7"/>
    </row>
    <row r="503" ht="15.75" customHeight="1">
      <c r="A503" s="88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88"/>
      <c r="N503" s="88"/>
      <c r="O503" s="15"/>
      <c r="P503" s="7"/>
      <c r="Q503" s="7"/>
      <c r="R503" s="15"/>
      <c r="S503" s="88"/>
      <c r="T503" s="88"/>
      <c r="U503" s="88"/>
      <c r="V503" s="88"/>
      <c r="W503" s="88"/>
      <c r="X503" s="88"/>
      <c r="Y503" s="88"/>
      <c r="Z503" s="88"/>
      <c r="AA503" s="88"/>
      <c r="AB503" s="88"/>
      <c r="AC503" s="88"/>
      <c r="AD503" s="88"/>
      <c r="AE503" s="10"/>
      <c r="AF503" s="10"/>
      <c r="AG503" s="10"/>
      <c r="AH503" s="88"/>
      <c r="AI503" s="88"/>
      <c r="AJ503" s="88"/>
      <c r="AK503" s="7"/>
      <c r="AL503" s="7"/>
    </row>
    <row r="504" ht="15.75" customHeight="1">
      <c r="A504" s="88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88"/>
      <c r="N504" s="88"/>
      <c r="O504" s="15"/>
      <c r="P504" s="7"/>
      <c r="Q504" s="7"/>
      <c r="R504" s="15"/>
      <c r="S504" s="88"/>
      <c r="T504" s="88"/>
      <c r="U504" s="88"/>
      <c r="V504" s="88"/>
      <c r="W504" s="88"/>
      <c r="X504" s="88"/>
      <c r="Y504" s="88"/>
      <c r="Z504" s="88"/>
      <c r="AA504" s="88"/>
      <c r="AB504" s="88"/>
      <c r="AC504" s="88"/>
      <c r="AD504" s="88"/>
      <c r="AE504" s="10"/>
      <c r="AF504" s="10"/>
      <c r="AG504" s="10"/>
      <c r="AH504" s="88"/>
      <c r="AI504" s="88"/>
      <c r="AJ504" s="88"/>
      <c r="AK504" s="7"/>
      <c r="AL504" s="7"/>
    </row>
    <row r="505" ht="15.75" customHeight="1">
      <c r="A505" s="88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88"/>
      <c r="N505" s="88"/>
      <c r="O505" s="15"/>
      <c r="P505" s="7"/>
      <c r="Q505" s="7"/>
      <c r="R505" s="15"/>
      <c r="S505" s="88"/>
      <c r="T505" s="88"/>
      <c r="U505" s="88"/>
      <c r="V505" s="88"/>
      <c r="W505" s="88"/>
      <c r="X505" s="88"/>
      <c r="Y505" s="88"/>
      <c r="Z505" s="88"/>
      <c r="AA505" s="88"/>
      <c r="AB505" s="88"/>
      <c r="AC505" s="88"/>
      <c r="AD505" s="88"/>
      <c r="AE505" s="10"/>
      <c r="AF505" s="10"/>
      <c r="AG505" s="10"/>
      <c r="AH505" s="88"/>
      <c r="AI505" s="88"/>
      <c r="AJ505" s="88"/>
      <c r="AK505" s="7"/>
      <c r="AL505" s="7"/>
    </row>
    <row r="506" ht="15.75" customHeight="1">
      <c r="A506" s="88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88"/>
      <c r="N506" s="88"/>
      <c r="O506" s="15"/>
      <c r="P506" s="7"/>
      <c r="Q506" s="7"/>
      <c r="R506" s="15"/>
      <c r="S506" s="88"/>
      <c r="T506" s="88"/>
      <c r="U506" s="88"/>
      <c r="V506" s="88"/>
      <c r="W506" s="88"/>
      <c r="X506" s="88"/>
      <c r="Y506" s="88"/>
      <c r="Z506" s="88"/>
      <c r="AA506" s="88"/>
      <c r="AB506" s="88"/>
      <c r="AC506" s="88"/>
      <c r="AD506" s="88"/>
      <c r="AE506" s="10"/>
      <c r="AF506" s="10"/>
      <c r="AG506" s="10"/>
      <c r="AH506" s="88"/>
      <c r="AI506" s="88"/>
      <c r="AJ506" s="88"/>
      <c r="AK506" s="7"/>
      <c r="AL506" s="7"/>
    </row>
    <row r="507" ht="15.75" customHeight="1">
      <c r="A507" s="88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88"/>
      <c r="N507" s="88"/>
      <c r="O507" s="15"/>
      <c r="P507" s="7"/>
      <c r="Q507" s="7"/>
      <c r="R507" s="15"/>
      <c r="S507" s="88"/>
      <c r="T507" s="88"/>
      <c r="U507" s="88"/>
      <c r="V507" s="88"/>
      <c r="W507" s="88"/>
      <c r="X507" s="88"/>
      <c r="Y507" s="88"/>
      <c r="Z507" s="88"/>
      <c r="AA507" s="88"/>
      <c r="AB507" s="88"/>
      <c r="AC507" s="88"/>
      <c r="AD507" s="88"/>
      <c r="AE507" s="10"/>
      <c r="AF507" s="10"/>
      <c r="AG507" s="10"/>
      <c r="AH507" s="88"/>
      <c r="AI507" s="88"/>
      <c r="AJ507" s="88"/>
      <c r="AK507" s="7"/>
      <c r="AL507" s="7"/>
    </row>
    <row r="508" ht="15.75" customHeight="1">
      <c r="A508" s="88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88"/>
      <c r="N508" s="88"/>
      <c r="O508" s="15"/>
      <c r="P508" s="7"/>
      <c r="Q508" s="7"/>
      <c r="R508" s="15"/>
      <c r="S508" s="88"/>
      <c r="T508" s="88"/>
      <c r="U508" s="88"/>
      <c r="V508" s="88"/>
      <c r="W508" s="88"/>
      <c r="X508" s="88"/>
      <c r="Y508" s="88"/>
      <c r="Z508" s="88"/>
      <c r="AA508" s="88"/>
      <c r="AB508" s="88"/>
      <c r="AC508" s="88"/>
      <c r="AD508" s="88"/>
      <c r="AE508" s="10"/>
      <c r="AF508" s="10"/>
      <c r="AG508" s="10"/>
      <c r="AH508" s="88"/>
      <c r="AI508" s="88"/>
      <c r="AJ508" s="88"/>
      <c r="AK508" s="7"/>
      <c r="AL508" s="7"/>
    </row>
    <row r="509" ht="15.75" customHeight="1">
      <c r="A509" s="88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88"/>
      <c r="N509" s="88"/>
      <c r="O509" s="15"/>
      <c r="P509" s="7"/>
      <c r="Q509" s="7"/>
      <c r="R509" s="15"/>
      <c r="S509" s="88"/>
      <c r="T509" s="88"/>
      <c r="U509" s="88"/>
      <c r="V509" s="88"/>
      <c r="W509" s="88"/>
      <c r="X509" s="88"/>
      <c r="Y509" s="88"/>
      <c r="Z509" s="88"/>
      <c r="AA509" s="88"/>
      <c r="AB509" s="88"/>
      <c r="AC509" s="88"/>
      <c r="AD509" s="88"/>
      <c r="AE509" s="10"/>
      <c r="AF509" s="10"/>
      <c r="AG509" s="10"/>
      <c r="AH509" s="88"/>
      <c r="AI509" s="88"/>
      <c r="AJ509" s="88"/>
      <c r="AK509" s="7"/>
      <c r="AL509" s="7"/>
    </row>
    <row r="510" ht="15.75" customHeight="1">
      <c r="A510" s="88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88"/>
      <c r="N510" s="88"/>
      <c r="O510" s="15"/>
      <c r="P510" s="7"/>
      <c r="Q510" s="7"/>
      <c r="R510" s="15"/>
      <c r="S510" s="88"/>
      <c r="T510" s="88"/>
      <c r="U510" s="88"/>
      <c r="V510" s="88"/>
      <c r="W510" s="88"/>
      <c r="X510" s="88"/>
      <c r="Y510" s="88"/>
      <c r="Z510" s="88"/>
      <c r="AA510" s="88"/>
      <c r="AB510" s="88"/>
      <c r="AC510" s="88"/>
      <c r="AD510" s="88"/>
      <c r="AE510" s="10"/>
      <c r="AF510" s="10"/>
      <c r="AG510" s="10"/>
      <c r="AH510" s="88"/>
      <c r="AI510" s="88"/>
      <c r="AJ510" s="88"/>
      <c r="AK510" s="7"/>
      <c r="AL510" s="7"/>
    </row>
    <row r="511" ht="15.75" customHeight="1">
      <c r="A511" s="88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88"/>
      <c r="N511" s="88"/>
      <c r="O511" s="15"/>
      <c r="P511" s="7"/>
      <c r="Q511" s="7"/>
      <c r="R511" s="15"/>
      <c r="S511" s="88"/>
      <c r="T511" s="88"/>
      <c r="U511" s="88"/>
      <c r="V511" s="88"/>
      <c r="W511" s="88"/>
      <c r="X511" s="88"/>
      <c r="Y511" s="88"/>
      <c r="Z511" s="88"/>
      <c r="AA511" s="88"/>
      <c r="AB511" s="88"/>
      <c r="AC511" s="88"/>
      <c r="AD511" s="88"/>
      <c r="AE511" s="10"/>
      <c r="AF511" s="10"/>
      <c r="AG511" s="10"/>
      <c r="AH511" s="88"/>
      <c r="AI511" s="88"/>
      <c r="AJ511" s="88"/>
      <c r="AK511" s="7"/>
      <c r="AL511" s="7"/>
    </row>
    <row r="512" ht="15.75" customHeight="1">
      <c r="A512" s="88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88"/>
      <c r="N512" s="88"/>
      <c r="O512" s="15"/>
      <c r="P512" s="7"/>
      <c r="Q512" s="7"/>
      <c r="R512" s="15"/>
      <c r="S512" s="88"/>
      <c r="T512" s="88"/>
      <c r="U512" s="88"/>
      <c r="V512" s="88"/>
      <c r="W512" s="88"/>
      <c r="X512" s="88"/>
      <c r="Y512" s="88"/>
      <c r="Z512" s="88"/>
      <c r="AA512" s="88"/>
      <c r="AB512" s="88"/>
      <c r="AC512" s="88"/>
      <c r="AD512" s="88"/>
      <c r="AE512" s="10"/>
      <c r="AF512" s="10"/>
      <c r="AG512" s="10"/>
      <c r="AH512" s="88"/>
      <c r="AI512" s="88"/>
      <c r="AJ512" s="88"/>
      <c r="AK512" s="7"/>
      <c r="AL512" s="7"/>
    </row>
    <row r="513" ht="15.75" customHeight="1">
      <c r="A513" s="88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88"/>
      <c r="N513" s="88"/>
      <c r="O513" s="15"/>
      <c r="P513" s="7"/>
      <c r="Q513" s="7"/>
      <c r="R513" s="15"/>
      <c r="S513" s="88"/>
      <c r="T513" s="88"/>
      <c r="U513" s="88"/>
      <c r="V513" s="88"/>
      <c r="W513" s="88"/>
      <c r="X513" s="88"/>
      <c r="Y513" s="88"/>
      <c r="Z513" s="88"/>
      <c r="AA513" s="88"/>
      <c r="AB513" s="88"/>
      <c r="AC513" s="88"/>
      <c r="AD513" s="88"/>
      <c r="AE513" s="10"/>
      <c r="AF513" s="10"/>
      <c r="AG513" s="10"/>
      <c r="AH513" s="88"/>
      <c r="AI513" s="88"/>
      <c r="AJ513" s="88"/>
      <c r="AK513" s="7"/>
      <c r="AL513" s="7"/>
    </row>
    <row r="514" ht="15.75" customHeight="1">
      <c r="A514" s="88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88"/>
      <c r="N514" s="88"/>
      <c r="O514" s="15"/>
      <c r="P514" s="7"/>
      <c r="Q514" s="7"/>
      <c r="R514" s="15"/>
      <c r="S514" s="88"/>
      <c r="T514" s="88"/>
      <c r="U514" s="88"/>
      <c r="V514" s="88"/>
      <c r="W514" s="88"/>
      <c r="X514" s="88"/>
      <c r="Y514" s="88"/>
      <c r="Z514" s="88"/>
      <c r="AA514" s="88"/>
      <c r="AB514" s="88"/>
      <c r="AC514" s="88"/>
      <c r="AD514" s="88"/>
      <c r="AE514" s="10"/>
      <c r="AF514" s="10"/>
      <c r="AG514" s="10"/>
      <c r="AH514" s="88"/>
      <c r="AI514" s="88"/>
      <c r="AJ514" s="88"/>
      <c r="AK514" s="7"/>
      <c r="AL514" s="7"/>
    </row>
    <row r="515" ht="15.75" customHeight="1">
      <c r="A515" s="88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88"/>
      <c r="N515" s="88"/>
      <c r="O515" s="15"/>
      <c r="P515" s="7"/>
      <c r="Q515" s="7"/>
      <c r="R515" s="15"/>
      <c r="S515" s="88"/>
      <c r="T515" s="88"/>
      <c r="U515" s="88"/>
      <c r="V515" s="88"/>
      <c r="W515" s="88"/>
      <c r="X515" s="88"/>
      <c r="Y515" s="88"/>
      <c r="Z515" s="88"/>
      <c r="AA515" s="88"/>
      <c r="AB515" s="88"/>
      <c r="AC515" s="88"/>
      <c r="AD515" s="88"/>
      <c r="AE515" s="10"/>
      <c r="AF515" s="10"/>
      <c r="AG515" s="10"/>
      <c r="AH515" s="88"/>
      <c r="AI515" s="88"/>
      <c r="AJ515" s="88"/>
      <c r="AK515" s="7"/>
      <c r="AL515" s="7"/>
    </row>
    <row r="516" ht="15.75" customHeight="1">
      <c r="A516" s="88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88"/>
      <c r="N516" s="88"/>
      <c r="O516" s="15"/>
      <c r="P516" s="7"/>
      <c r="Q516" s="7"/>
      <c r="R516" s="15"/>
      <c r="S516" s="88"/>
      <c r="T516" s="88"/>
      <c r="U516" s="88"/>
      <c r="V516" s="88"/>
      <c r="W516" s="88"/>
      <c r="X516" s="88"/>
      <c r="Y516" s="88"/>
      <c r="Z516" s="88"/>
      <c r="AA516" s="88"/>
      <c r="AB516" s="88"/>
      <c r="AC516" s="88"/>
      <c r="AD516" s="88"/>
      <c r="AE516" s="10"/>
      <c r="AF516" s="10"/>
      <c r="AG516" s="10"/>
      <c r="AH516" s="88"/>
      <c r="AI516" s="88"/>
      <c r="AJ516" s="88"/>
      <c r="AK516" s="7"/>
      <c r="AL516" s="7"/>
    </row>
    <row r="517" ht="15.75" customHeight="1">
      <c r="A517" s="88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88"/>
      <c r="N517" s="88"/>
      <c r="O517" s="15"/>
      <c r="P517" s="7"/>
      <c r="Q517" s="7"/>
      <c r="R517" s="15"/>
      <c r="S517" s="88"/>
      <c r="T517" s="88"/>
      <c r="U517" s="88"/>
      <c r="V517" s="88"/>
      <c r="W517" s="88"/>
      <c r="X517" s="88"/>
      <c r="Y517" s="88"/>
      <c r="Z517" s="88"/>
      <c r="AA517" s="88"/>
      <c r="AB517" s="88"/>
      <c r="AC517" s="88"/>
      <c r="AD517" s="88"/>
      <c r="AE517" s="10"/>
      <c r="AF517" s="10"/>
      <c r="AG517" s="10"/>
      <c r="AH517" s="88"/>
      <c r="AI517" s="88"/>
      <c r="AJ517" s="88"/>
      <c r="AK517" s="7"/>
      <c r="AL517" s="7"/>
    </row>
    <row r="518" ht="15.75" customHeight="1">
      <c r="A518" s="88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88"/>
      <c r="N518" s="88"/>
      <c r="O518" s="15"/>
      <c r="P518" s="7"/>
      <c r="Q518" s="7"/>
      <c r="R518" s="15"/>
      <c r="S518" s="88"/>
      <c r="T518" s="88"/>
      <c r="U518" s="88"/>
      <c r="V518" s="88"/>
      <c r="W518" s="88"/>
      <c r="X518" s="88"/>
      <c r="Y518" s="88"/>
      <c r="Z518" s="88"/>
      <c r="AA518" s="88"/>
      <c r="AB518" s="88"/>
      <c r="AC518" s="88"/>
      <c r="AD518" s="88"/>
      <c r="AE518" s="10"/>
      <c r="AF518" s="10"/>
      <c r="AG518" s="10"/>
      <c r="AH518" s="88"/>
      <c r="AI518" s="88"/>
      <c r="AJ518" s="88"/>
      <c r="AK518" s="7"/>
      <c r="AL518" s="7"/>
    </row>
    <row r="519" ht="15.75" customHeight="1">
      <c r="A519" s="88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88"/>
      <c r="N519" s="88"/>
      <c r="O519" s="15"/>
      <c r="P519" s="7"/>
      <c r="Q519" s="7"/>
      <c r="R519" s="15"/>
      <c r="S519" s="88"/>
      <c r="T519" s="88"/>
      <c r="U519" s="88"/>
      <c r="V519" s="88"/>
      <c r="W519" s="88"/>
      <c r="X519" s="88"/>
      <c r="Y519" s="88"/>
      <c r="Z519" s="88"/>
      <c r="AA519" s="88"/>
      <c r="AB519" s="88"/>
      <c r="AC519" s="88"/>
      <c r="AD519" s="88"/>
      <c r="AE519" s="10"/>
      <c r="AF519" s="10"/>
      <c r="AG519" s="10"/>
      <c r="AH519" s="88"/>
      <c r="AI519" s="88"/>
      <c r="AJ519" s="88"/>
      <c r="AK519" s="7"/>
      <c r="AL519" s="7"/>
    </row>
    <row r="520" ht="15.75" customHeight="1">
      <c r="A520" s="88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88"/>
      <c r="N520" s="88"/>
      <c r="O520" s="15"/>
      <c r="P520" s="7"/>
      <c r="Q520" s="7"/>
      <c r="R520" s="15"/>
      <c r="S520" s="88"/>
      <c r="T520" s="88"/>
      <c r="U520" s="88"/>
      <c r="V520" s="88"/>
      <c r="W520" s="88"/>
      <c r="X520" s="88"/>
      <c r="Y520" s="88"/>
      <c r="Z520" s="88"/>
      <c r="AA520" s="88"/>
      <c r="AB520" s="88"/>
      <c r="AC520" s="88"/>
      <c r="AD520" s="88"/>
      <c r="AE520" s="10"/>
      <c r="AF520" s="10"/>
      <c r="AG520" s="10"/>
      <c r="AH520" s="88"/>
      <c r="AI520" s="88"/>
      <c r="AJ520" s="88"/>
      <c r="AK520" s="7"/>
      <c r="AL520" s="7"/>
    </row>
    <row r="521" ht="15.75" customHeight="1">
      <c r="A521" s="88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88"/>
      <c r="N521" s="88"/>
      <c r="O521" s="15"/>
      <c r="P521" s="7"/>
      <c r="Q521" s="7"/>
      <c r="R521" s="15"/>
      <c r="S521" s="88"/>
      <c r="T521" s="88"/>
      <c r="U521" s="88"/>
      <c r="V521" s="88"/>
      <c r="W521" s="88"/>
      <c r="X521" s="88"/>
      <c r="Y521" s="88"/>
      <c r="Z521" s="88"/>
      <c r="AA521" s="88"/>
      <c r="AB521" s="88"/>
      <c r="AC521" s="88"/>
      <c r="AD521" s="88"/>
      <c r="AE521" s="10"/>
      <c r="AF521" s="10"/>
      <c r="AG521" s="10"/>
      <c r="AH521" s="88"/>
      <c r="AI521" s="88"/>
      <c r="AJ521" s="88"/>
      <c r="AK521" s="7"/>
      <c r="AL521" s="7"/>
    </row>
    <row r="522" ht="15.75" customHeight="1">
      <c r="A522" s="88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88"/>
      <c r="N522" s="88"/>
      <c r="O522" s="15"/>
      <c r="P522" s="7"/>
      <c r="Q522" s="7"/>
      <c r="R522" s="15"/>
      <c r="S522" s="88"/>
      <c r="T522" s="88"/>
      <c r="U522" s="88"/>
      <c r="V522" s="88"/>
      <c r="W522" s="88"/>
      <c r="X522" s="88"/>
      <c r="Y522" s="88"/>
      <c r="Z522" s="88"/>
      <c r="AA522" s="88"/>
      <c r="AB522" s="88"/>
      <c r="AC522" s="88"/>
      <c r="AD522" s="88"/>
      <c r="AE522" s="10"/>
      <c r="AF522" s="10"/>
      <c r="AG522" s="10"/>
      <c r="AH522" s="88"/>
      <c r="AI522" s="88"/>
      <c r="AJ522" s="88"/>
      <c r="AK522" s="7"/>
      <c r="AL522" s="7"/>
    </row>
    <row r="523" ht="15.75" customHeight="1">
      <c r="A523" s="88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88"/>
      <c r="N523" s="88"/>
      <c r="O523" s="15"/>
      <c r="P523" s="7"/>
      <c r="Q523" s="7"/>
      <c r="R523" s="15"/>
      <c r="S523" s="88"/>
      <c r="T523" s="88"/>
      <c r="U523" s="88"/>
      <c r="V523" s="88"/>
      <c r="W523" s="88"/>
      <c r="X523" s="88"/>
      <c r="Y523" s="88"/>
      <c r="Z523" s="88"/>
      <c r="AA523" s="88"/>
      <c r="AB523" s="88"/>
      <c r="AC523" s="88"/>
      <c r="AD523" s="88"/>
      <c r="AE523" s="10"/>
      <c r="AF523" s="10"/>
      <c r="AG523" s="10"/>
      <c r="AH523" s="88"/>
      <c r="AI523" s="88"/>
      <c r="AJ523" s="88"/>
      <c r="AK523" s="7"/>
      <c r="AL523" s="7"/>
    </row>
    <row r="524" ht="15.75" customHeight="1">
      <c r="A524" s="88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88"/>
      <c r="N524" s="88"/>
      <c r="O524" s="15"/>
      <c r="P524" s="7"/>
      <c r="Q524" s="7"/>
      <c r="R524" s="15"/>
      <c r="S524" s="88"/>
      <c r="T524" s="88"/>
      <c r="U524" s="88"/>
      <c r="V524" s="88"/>
      <c r="W524" s="88"/>
      <c r="X524" s="88"/>
      <c r="Y524" s="88"/>
      <c r="Z524" s="88"/>
      <c r="AA524" s="88"/>
      <c r="AB524" s="88"/>
      <c r="AC524" s="88"/>
      <c r="AD524" s="88"/>
      <c r="AE524" s="10"/>
      <c r="AF524" s="10"/>
      <c r="AG524" s="10"/>
      <c r="AH524" s="88"/>
      <c r="AI524" s="88"/>
      <c r="AJ524" s="88"/>
      <c r="AK524" s="7"/>
      <c r="AL524" s="7"/>
    </row>
    <row r="525" ht="15.75" customHeight="1">
      <c r="A525" s="88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88"/>
      <c r="N525" s="88"/>
      <c r="O525" s="15"/>
      <c r="P525" s="7"/>
      <c r="Q525" s="7"/>
      <c r="R525" s="15"/>
      <c r="S525" s="88"/>
      <c r="T525" s="88"/>
      <c r="U525" s="88"/>
      <c r="V525" s="88"/>
      <c r="W525" s="88"/>
      <c r="X525" s="88"/>
      <c r="Y525" s="88"/>
      <c r="Z525" s="88"/>
      <c r="AA525" s="88"/>
      <c r="AB525" s="88"/>
      <c r="AC525" s="88"/>
      <c r="AD525" s="88"/>
      <c r="AE525" s="10"/>
      <c r="AF525" s="10"/>
      <c r="AG525" s="10"/>
      <c r="AH525" s="88"/>
      <c r="AI525" s="88"/>
      <c r="AJ525" s="88"/>
      <c r="AK525" s="7"/>
      <c r="AL525" s="7"/>
    </row>
    <row r="526" ht="15.75" customHeight="1">
      <c r="A526" s="88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88"/>
      <c r="N526" s="88"/>
      <c r="O526" s="15"/>
      <c r="P526" s="7"/>
      <c r="Q526" s="7"/>
      <c r="R526" s="15"/>
      <c r="S526" s="88"/>
      <c r="T526" s="88"/>
      <c r="U526" s="88"/>
      <c r="V526" s="88"/>
      <c r="W526" s="88"/>
      <c r="X526" s="88"/>
      <c r="Y526" s="88"/>
      <c r="Z526" s="88"/>
      <c r="AA526" s="88"/>
      <c r="AB526" s="88"/>
      <c r="AC526" s="88"/>
      <c r="AD526" s="88"/>
      <c r="AE526" s="10"/>
      <c r="AF526" s="10"/>
      <c r="AG526" s="10"/>
      <c r="AH526" s="88"/>
      <c r="AI526" s="88"/>
      <c r="AJ526" s="88"/>
      <c r="AK526" s="7"/>
      <c r="AL526" s="7"/>
    </row>
    <row r="527" ht="15.75" customHeight="1">
      <c r="A527" s="88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88"/>
      <c r="N527" s="88"/>
      <c r="O527" s="15"/>
      <c r="P527" s="7"/>
      <c r="Q527" s="7"/>
      <c r="R527" s="15"/>
      <c r="S527" s="88"/>
      <c r="T527" s="88"/>
      <c r="U527" s="88"/>
      <c r="V527" s="88"/>
      <c r="W527" s="88"/>
      <c r="X527" s="88"/>
      <c r="Y527" s="88"/>
      <c r="Z527" s="88"/>
      <c r="AA527" s="88"/>
      <c r="AB527" s="88"/>
      <c r="AC527" s="88"/>
      <c r="AD527" s="88"/>
      <c r="AE527" s="10"/>
      <c r="AF527" s="10"/>
      <c r="AG527" s="10"/>
      <c r="AH527" s="88"/>
      <c r="AI527" s="88"/>
      <c r="AJ527" s="88"/>
      <c r="AK527" s="7"/>
      <c r="AL527" s="7"/>
    </row>
    <row r="528" ht="15.75" customHeight="1">
      <c r="A528" s="88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88"/>
      <c r="N528" s="88"/>
      <c r="O528" s="15"/>
      <c r="P528" s="7"/>
      <c r="Q528" s="7"/>
      <c r="R528" s="15"/>
      <c r="S528" s="88"/>
      <c r="T528" s="88"/>
      <c r="U528" s="88"/>
      <c r="V528" s="88"/>
      <c r="W528" s="88"/>
      <c r="X528" s="88"/>
      <c r="Y528" s="88"/>
      <c r="Z528" s="88"/>
      <c r="AA528" s="88"/>
      <c r="AB528" s="88"/>
      <c r="AC528" s="88"/>
      <c r="AD528" s="88"/>
      <c r="AE528" s="10"/>
      <c r="AF528" s="10"/>
      <c r="AG528" s="10"/>
      <c r="AH528" s="88"/>
      <c r="AI528" s="88"/>
      <c r="AJ528" s="88"/>
      <c r="AK528" s="7"/>
      <c r="AL528" s="7"/>
    </row>
    <row r="529" ht="15.75" customHeight="1">
      <c r="A529" s="88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88"/>
      <c r="N529" s="88"/>
      <c r="O529" s="15"/>
      <c r="P529" s="7"/>
      <c r="Q529" s="7"/>
      <c r="R529" s="15"/>
      <c r="S529" s="88"/>
      <c r="T529" s="88"/>
      <c r="U529" s="88"/>
      <c r="V529" s="88"/>
      <c r="W529" s="88"/>
      <c r="X529" s="88"/>
      <c r="Y529" s="88"/>
      <c r="Z529" s="88"/>
      <c r="AA529" s="88"/>
      <c r="AB529" s="88"/>
      <c r="AC529" s="88"/>
      <c r="AD529" s="88"/>
      <c r="AE529" s="10"/>
      <c r="AF529" s="10"/>
      <c r="AG529" s="10"/>
      <c r="AH529" s="88"/>
      <c r="AI529" s="88"/>
      <c r="AJ529" s="88"/>
      <c r="AK529" s="7"/>
      <c r="AL529" s="7"/>
    </row>
    <row r="530" ht="15.75" customHeight="1">
      <c r="A530" s="88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88"/>
      <c r="N530" s="88"/>
      <c r="O530" s="15"/>
      <c r="P530" s="7"/>
      <c r="Q530" s="7"/>
      <c r="R530" s="15"/>
      <c r="S530" s="88"/>
      <c r="T530" s="88"/>
      <c r="U530" s="88"/>
      <c r="V530" s="88"/>
      <c r="W530" s="88"/>
      <c r="X530" s="88"/>
      <c r="Y530" s="88"/>
      <c r="Z530" s="88"/>
      <c r="AA530" s="88"/>
      <c r="AB530" s="88"/>
      <c r="AC530" s="88"/>
      <c r="AD530" s="88"/>
      <c r="AE530" s="10"/>
      <c r="AF530" s="10"/>
      <c r="AG530" s="10"/>
      <c r="AH530" s="88"/>
      <c r="AI530" s="88"/>
      <c r="AJ530" s="88"/>
      <c r="AK530" s="7"/>
      <c r="AL530" s="7"/>
    </row>
    <row r="531" ht="15.75" customHeight="1">
      <c r="A531" s="88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88"/>
      <c r="N531" s="88"/>
      <c r="O531" s="15"/>
      <c r="P531" s="7"/>
      <c r="Q531" s="7"/>
      <c r="R531" s="15"/>
      <c r="S531" s="88"/>
      <c r="T531" s="88"/>
      <c r="U531" s="88"/>
      <c r="V531" s="88"/>
      <c r="W531" s="88"/>
      <c r="X531" s="88"/>
      <c r="Y531" s="88"/>
      <c r="Z531" s="88"/>
      <c r="AA531" s="88"/>
      <c r="AB531" s="88"/>
      <c r="AC531" s="88"/>
      <c r="AD531" s="88"/>
      <c r="AE531" s="10"/>
      <c r="AF531" s="10"/>
      <c r="AG531" s="10"/>
      <c r="AH531" s="88"/>
      <c r="AI531" s="88"/>
      <c r="AJ531" s="88"/>
      <c r="AK531" s="7"/>
      <c r="AL531" s="7"/>
    </row>
    <row r="532" ht="15.75" customHeight="1">
      <c r="A532" s="88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88"/>
      <c r="N532" s="88"/>
      <c r="O532" s="15"/>
      <c r="P532" s="7"/>
      <c r="Q532" s="7"/>
      <c r="R532" s="15"/>
      <c r="S532" s="88"/>
      <c r="T532" s="88"/>
      <c r="U532" s="88"/>
      <c r="V532" s="88"/>
      <c r="W532" s="88"/>
      <c r="X532" s="88"/>
      <c r="Y532" s="88"/>
      <c r="Z532" s="88"/>
      <c r="AA532" s="88"/>
      <c r="AB532" s="88"/>
      <c r="AC532" s="88"/>
      <c r="AD532" s="88"/>
      <c r="AE532" s="10"/>
      <c r="AF532" s="10"/>
      <c r="AG532" s="10"/>
      <c r="AH532" s="88"/>
      <c r="AI532" s="88"/>
      <c r="AJ532" s="88"/>
      <c r="AK532" s="7"/>
      <c r="AL532" s="7"/>
    </row>
    <row r="533" ht="15.75" customHeight="1">
      <c r="A533" s="88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88"/>
      <c r="N533" s="88"/>
      <c r="O533" s="15"/>
      <c r="P533" s="7"/>
      <c r="Q533" s="7"/>
      <c r="R533" s="15"/>
      <c r="S533" s="88"/>
      <c r="T533" s="88"/>
      <c r="U533" s="88"/>
      <c r="V533" s="88"/>
      <c r="W533" s="88"/>
      <c r="X533" s="88"/>
      <c r="Y533" s="88"/>
      <c r="Z533" s="88"/>
      <c r="AA533" s="88"/>
      <c r="AB533" s="88"/>
      <c r="AC533" s="88"/>
      <c r="AD533" s="88"/>
      <c r="AE533" s="10"/>
      <c r="AF533" s="10"/>
      <c r="AG533" s="10"/>
      <c r="AH533" s="88"/>
      <c r="AI533" s="88"/>
      <c r="AJ533" s="88"/>
      <c r="AK533" s="7"/>
      <c r="AL533" s="7"/>
    </row>
    <row r="534" ht="15.75" customHeight="1">
      <c r="A534" s="88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88"/>
      <c r="N534" s="88"/>
      <c r="O534" s="15"/>
      <c r="P534" s="7"/>
      <c r="Q534" s="7"/>
      <c r="R534" s="15"/>
      <c r="S534" s="88"/>
      <c r="T534" s="88"/>
      <c r="U534" s="88"/>
      <c r="V534" s="88"/>
      <c r="W534" s="88"/>
      <c r="X534" s="88"/>
      <c r="Y534" s="88"/>
      <c r="Z534" s="88"/>
      <c r="AA534" s="88"/>
      <c r="AB534" s="88"/>
      <c r="AC534" s="88"/>
      <c r="AD534" s="88"/>
      <c r="AE534" s="10"/>
      <c r="AF534" s="10"/>
      <c r="AG534" s="10"/>
      <c r="AH534" s="88"/>
      <c r="AI534" s="88"/>
      <c r="AJ534" s="88"/>
      <c r="AK534" s="7"/>
      <c r="AL534" s="7"/>
    </row>
    <row r="535" ht="15.75" customHeight="1">
      <c r="A535" s="88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88"/>
      <c r="N535" s="88"/>
      <c r="O535" s="15"/>
      <c r="P535" s="7"/>
      <c r="Q535" s="7"/>
      <c r="R535" s="15"/>
      <c r="S535" s="88"/>
      <c r="T535" s="88"/>
      <c r="U535" s="88"/>
      <c r="V535" s="88"/>
      <c r="W535" s="88"/>
      <c r="X535" s="88"/>
      <c r="Y535" s="88"/>
      <c r="Z535" s="88"/>
      <c r="AA535" s="88"/>
      <c r="AB535" s="88"/>
      <c r="AC535" s="88"/>
      <c r="AD535" s="88"/>
      <c r="AE535" s="10"/>
      <c r="AF535" s="10"/>
      <c r="AG535" s="10"/>
      <c r="AH535" s="88"/>
      <c r="AI535" s="88"/>
      <c r="AJ535" s="88"/>
      <c r="AK535" s="7"/>
      <c r="AL535" s="7"/>
    </row>
    <row r="536" ht="15.75" customHeight="1">
      <c r="A536" s="88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88"/>
      <c r="N536" s="88"/>
      <c r="O536" s="15"/>
      <c r="P536" s="7"/>
      <c r="Q536" s="7"/>
      <c r="R536" s="15"/>
      <c r="S536" s="88"/>
      <c r="T536" s="88"/>
      <c r="U536" s="88"/>
      <c r="V536" s="88"/>
      <c r="W536" s="88"/>
      <c r="X536" s="88"/>
      <c r="Y536" s="88"/>
      <c r="Z536" s="88"/>
      <c r="AA536" s="88"/>
      <c r="AB536" s="88"/>
      <c r="AC536" s="88"/>
      <c r="AD536" s="88"/>
      <c r="AE536" s="10"/>
      <c r="AF536" s="10"/>
      <c r="AG536" s="10"/>
      <c r="AH536" s="88"/>
      <c r="AI536" s="88"/>
      <c r="AJ536" s="88"/>
      <c r="AK536" s="7"/>
      <c r="AL536" s="7"/>
    </row>
    <row r="537" ht="15.75" customHeight="1">
      <c r="A537" s="88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88"/>
      <c r="N537" s="88"/>
      <c r="O537" s="15"/>
      <c r="P537" s="7"/>
      <c r="Q537" s="7"/>
      <c r="R537" s="15"/>
      <c r="S537" s="88"/>
      <c r="T537" s="88"/>
      <c r="U537" s="88"/>
      <c r="V537" s="88"/>
      <c r="W537" s="88"/>
      <c r="X537" s="88"/>
      <c r="Y537" s="88"/>
      <c r="Z537" s="88"/>
      <c r="AA537" s="88"/>
      <c r="AB537" s="88"/>
      <c r="AC537" s="88"/>
      <c r="AD537" s="88"/>
      <c r="AE537" s="10"/>
      <c r="AF537" s="10"/>
      <c r="AG537" s="10"/>
      <c r="AH537" s="88"/>
      <c r="AI537" s="88"/>
      <c r="AJ537" s="88"/>
      <c r="AK537" s="7"/>
      <c r="AL537" s="7"/>
    </row>
    <row r="538" ht="15.75" customHeight="1">
      <c r="A538" s="88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88"/>
      <c r="N538" s="88"/>
      <c r="O538" s="15"/>
      <c r="P538" s="7"/>
      <c r="Q538" s="7"/>
      <c r="R538" s="15"/>
      <c r="S538" s="88"/>
      <c r="T538" s="88"/>
      <c r="U538" s="88"/>
      <c r="V538" s="88"/>
      <c r="W538" s="88"/>
      <c r="X538" s="88"/>
      <c r="Y538" s="88"/>
      <c r="Z538" s="88"/>
      <c r="AA538" s="88"/>
      <c r="AB538" s="88"/>
      <c r="AC538" s="88"/>
      <c r="AD538" s="88"/>
      <c r="AE538" s="10"/>
      <c r="AF538" s="10"/>
      <c r="AG538" s="10"/>
      <c r="AH538" s="88"/>
      <c r="AI538" s="88"/>
      <c r="AJ538" s="88"/>
      <c r="AK538" s="7"/>
      <c r="AL538" s="7"/>
    </row>
    <row r="539" ht="15.75" customHeight="1">
      <c r="A539" s="88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88"/>
      <c r="N539" s="88"/>
      <c r="O539" s="15"/>
      <c r="P539" s="7"/>
      <c r="Q539" s="7"/>
      <c r="R539" s="15"/>
      <c r="S539" s="88"/>
      <c r="T539" s="88"/>
      <c r="U539" s="88"/>
      <c r="V539" s="88"/>
      <c r="W539" s="88"/>
      <c r="X539" s="88"/>
      <c r="Y539" s="88"/>
      <c r="Z539" s="88"/>
      <c r="AA539" s="88"/>
      <c r="AB539" s="88"/>
      <c r="AC539" s="88"/>
      <c r="AD539" s="88"/>
      <c r="AE539" s="10"/>
      <c r="AF539" s="10"/>
      <c r="AG539" s="10"/>
      <c r="AH539" s="88"/>
      <c r="AI539" s="88"/>
      <c r="AJ539" s="88"/>
      <c r="AK539" s="7"/>
      <c r="AL539" s="7"/>
    </row>
    <row r="540" ht="15.75" customHeight="1">
      <c r="A540" s="88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88"/>
      <c r="N540" s="88"/>
      <c r="O540" s="15"/>
      <c r="P540" s="7"/>
      <c r="Q540" s="7"/>
      <c r="R540" s="15"/>
      <c r="S540" s="88"/>
      <c r="T540" s="88"/>
      <c r="U540" s="88"/>
      <c r="V540" s="88"/>
      <c r="W540" s="88"/>
      <c r="X540" s="88"/>
      <c r="Y540" s="88"/>
      <c r="Z540" s="88"/>
      <c r="AA540" s="88"/>
      <c r="AB540" s="88"/>
      <c r="AC540" s="88"/>
      <c r="AD540" s="88"/>
      <c r="AE540" s="10"/>
      <c r="AF540" s="10"/>
      <c r="AG540" s="10"/>
      <c r="AH540" s="88"/>
      <c r="AI540" s="88"/>
      <c r="AJ540" s="88"/>
      <c r="AK540" s="7"/>
      <c r="AL540" s="7"/>
    </row>
    <row r="541" ht="15.75" customHeight="1">
      <c r="A541" s="88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88"/>
      <c r="N541" s="88"/>
      <c r="O541" s="15"/>
      <c r="P541" s="7"/>
      <c r="Q541" s="7"/>
      <c r="R541" s="15"/>
      <c r="S541" s="88"/>
      <c r="T541" s="88"/>
      <c r="U541" s="88"/>
      <c r="V541" s="88"/>
      <c r="W541" s="88"/>
      <c r="X541" s="88"/>
      <c r="Y541" s="88"/>
      <c r="Z541" s="88"/>
      <c r="AA541" s="88"/>
      <c r="AB541" s="88"/>
      <c r="AC541" s="88"/>
      <c r="AD541" s="88"/>
      <c r="AE541" s="10"/>
      <c r="AF541" s="10"/>
      <c r="AG541" s="10"/>
      <c r="AH541" s="88"/>
      <c r="AI541" s="88"/>
      <c r="AJ541" s="88"/>
      <c r="AK541" s="7"/>
      <c r="AL541" s="7"/>
    </row>
    <row r="542" ht="15.75" customHeight="1">
      <c r="A542" s="88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88"/>
      <c r="N542" s="88"/>
      <c r="O542" s="15"/>
      <c r="P542" s="7"/>
      <c r="Q542" s="7"/>
      <c r="R542" s="15"/>
      <c r="S542" s="88"/>
      <c r="T542" s="88"/>
      <c r="U542" s="88"/>
      <c r="V542" s="88"/>
      <c r="W542" s="88"/>
      <c r="X542" s="88"/>
      <c r="Y542" s="88"/>
      <c r="Z542" s="88"/>
      <c r="AA542" s="88"/>
      <c r="AB542" s="88"/>
      <c r="AC542" s="88"/>
      <c r="AD542" s="88"/>
      <c r="AE542" s="10"/>
      <c r="AF542" s="10"/>
      <c r="AG542" s="10"/>
      <c r="AH542" s="88"/>
      <c r="AI542" s="88"/>
      <c r="AJ542" s="88"/>
      <c r="AK542" s="7"/>
      <c r="AL542" s="7"/>
    </row>
    <row r="543" ht="15.75" customHeight="1">
      <c r="A543" s="88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88"/>
      <c r="N543" s="88"/>
      <c r="O543" s="15"/>
      <c r="P543" s="7"/>
      <c r="Q543" s="7"/>
      <c r="R543" s="15"/>
      <c r="S543" s="88"/>
      <c r="T543" s="88"/>
      <c r="U543" s="88"/>
      <c r="V543" s="88"/>
      <c r="W543" s="88"/>
      <c r="X543" s="88"/>
      <c r="Y543" s="88"/>
      <c r="Z543" s="88"/>
      <c r="AA543" s="88"/>
      <c r="AB543" s="88"/>
      <c r="AC543" s="88"/>
      <c r="AD543" s="88"/>
      <c r="AE543" s="10"/>
      <c r="AF543" s="10"/>
      <c r="AG543" s="10"/>
      <c r="AH543" s="88"/>
      <c r="AI543" s="88"/>
      <c r="AJ543" s="88"/>
      <c r="AK543" s="7"/>
      <c r="AL543" s="7"/>
    </row>
    <row r="544" ht="15.75" customHeight="1">
      <c r="A544" s="88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88"/>
      <c r="N544" s="88"/>
      <c r="O544" s="15"/>
      <c r="P544" s="7"/>
      <c r="Q544" s="7"/>
      <c r="R544" s="15"/>
      <c r="S544" s="88"/>
      <c r="T544" s="88"/>
      <c r="U544" s="88"/>
      <c r="V544" s="88"/>
      <c r="W544" s="88"/>
      <c r="X544" s="88"/>
      <c r="Y544" s="88"/>
      <c r="Z544" s="88"/>
      <c r="AA544" s="88"/>
      <c r="AB544" s="88"/>
      <c r="AC544" s="88"/>
      <c r="AD544" s="88"/>
      <c r="AE544" s="10"/>
      <c r="AF544" s="10"/>
      <c r="AG544" s="10"/>
      <c r="AH544" s="88"/>
      <c r="AI544" s="88"/>
      <c r="AJ544" s="88"/>
      <c r="AK544" s="7"/>
      <c r="AL544" s="7"/>
    </row>
    <row r="545" ht="15.75" customHeight="1">
      <c r="A545" s="88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88"/>
      <c r="N545" s="88"/>
      <c r="O545" s="15"/>
      <c r="P545" s="7"/>
      <c r="Q545" s="7"/>
      <c r="R545" s="15"/>
      <c r="S545" s="88"/>
      <c r="T545" s="88"/>
      <c r="U545" s="88"/>
      <c r="V545" s="88"/>
      <c r="W545" s="88"/>
      <c r="X545" s="88"/>
      <c r="Y545" s="88"/>
      <c r="Z545" s="88"/>
      <c r="AA545" s="88"/>
      <c r="AB545" s="88"/>
      <c r="AC545" s="88"/>
      <c r="AD545" s="88"/>
      <c r="AE545" s="10"/>
      <c r="AF545" s="10"/>
      <c r="AG545" s="10"/>
      <c r="AH545" s="88"/>
      <c r="AI545" s="88"/>
      <c r="AJ545" s="88"/>
      <c r="AK545" s="7"/>
      <c r="AL545" s="7"/>
    </row>
    <row r="546" ht="15.75" customHeight="1">
      <c r="A546" s="88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88"/>
      <c r="N546" s="88"/>
      <c r="O546" s="15"/>
      <c r="P546" s="7"/>
      <c r="Q546" s="7"/>
      <c r="R546" s="15"/>
      <c r="S546" s="88"/>
      <c r="T546" s="88"/>
      <c r="U546" s="88"/>
      <c r="V546" s="88"/>
      <c r="W546" s="88"/>
      <c r="X546" s="88"/>
      <c r="Y546" s="88"/>
      <c r="Z546" s="88"/>
      <c r="AA546" s="88"/>
      <c r="AB546" s="88"/>
      <c r="AC546" s="88"/>
      <c r="AD546" s="88"/>
      <c r="AE546" s="10"/>
      <c r="AF546" s="10"/>
      <c r="AG546" s="10"/>
      <c r="AH546" s="88"/>
      <c r="AI546" s="88"/>
      <c r="AJ546" s="88"/>
      <c r="AK546" s="7"/>
      <c r="AL546" s="7"/>
    </row>
    <row r="547" ht="15.75" customHeight="1">
      <c r="A547" s="88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88"/>
      <c r="N547" s="88"/>
      <c r="O547" s="15"/>
      <c r="P547" s="7"/>
      <c r="Q547" s="7"/>
      <c r="R547" s="15"/>
      <c r="S547" s="88"/>
      <c r="T547" s="88"/>
      <c r="U547" s="88"/>
      <c r="V547" s="88"/>
      <c r="W547" s="88"/>
      <c r="X547" s="88"/>
      <c r="Y547" s="88"/>
      <c r="Z547" s="88"/>
      <c r="AA547" s="88"/>
      <c r="AB547" s="88"/>
      <c r="AC547" s="88"/>
      <c r="AD547" s="88"/>
      <c r="AE547" s="10"/>
      <c r="AF547" s="10"/>
      <c r="AG547" s="10"/>
      <c r="AH547" s="88"/>
      <c r="AI547" s="88"/>
      <c r="AJ547" s="88"/>
      <c r="AK547" s="7"/>
      <c r="AL547" s="7"/>
    </row>
    <row r="548" ht="15.75" customHeight="1">
      <c r="A548" s="88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88"/>
      <c r="N548" s="88"/>
      <c r="O548" s="15"/>
      <c r="P548" s="7"/>
      <c r="Q548" s="7"/>
      <c r="R548" s="15"/>
      <c r="S548" s="88"/>
      <c r="T548" s="88"/>
      <c r="U548" s="88"/>
      <c r="V548" s="88"/>
      <c r="W548" s="88"/>
      <c r="X548" s="88"/>
      <c r="Y548" s="88"/>
      <c r="Z548" s="88"/>
      <c r="AA548" s="88"/>
      <c r="AB548" s="88"/>
      <c r="AC548" s="88"/>
      <c r="AD548" s="88"/>
      <c r="AE548" s="10"/>
      <c r="AF548" s="10"/>
      <c r="AG548" s="10"/>
      <c r="AH548" s="88"/>
      <c r="AI548" s="88"/>
      <c r="AJ548" s="88"/>
      <c r="AK548" s="7"/>
      <c r="AL548" s="7"/>
    </row>
    <row r="549" ht="15.75" customHeight="1">
      <c r="A549" s="88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88"/>
      <c r="N549" s="88"/>
      <c r="O549" s="15"/>
      <c r="P549" s="7"/>
      <c r="Q549" s="7"/>
      <c r="R549" s="15"/>
      <c r="S549" s="88"/>
      <c r="T549" s="88"/>
      <c r="U549" s="88"/>
      <c r="V549" s="88"/>
      <c r="W549" s="88"/>
      <c r="X549" s="88"/>
      <c r="Y549" s="88"/>
      <c r="Z549" s="88"/>
      <c r="AA549" s="88"/>
      <c r="AB549" s="88"/>
      <c r="AC549" s="88"/>
      <c r="AD549" s="88"/>
      <c r="AE549" s="10"/>
      <c r="AF549" s="10"/>
      <c r="AG549" s="10"/>
      <c r="AH549" s="88"/>
      <c r="AI549" s="88"/>
      <c r="AJ549" s="88"/>
      <c r="AK549" s="7"/>
      <c r="AL549" s="7"/>
    </row>
    <row r="550" ht="15.75" customHeight="1">
      <c r="A550" s="88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88"/>
      <c r="N550" s="88"/>
      <c r="O550" s="15"/>
      <c r="P550" s="7"/>
      <c r="Q550" s="7"/>
      <c r="R550" s="15"/>
      <c r="S550" s="88"/>
      <c r="T550" s="88"/>
      <c r="U550" s="88"/>
      <c r="V550" s="88"/>
      <c r="W550" s="88"/>
      <c r="X550" s="88"/>
      <c r="Y550" s="88"/>
      <c r="Z550" s="88"/>
      <c r="AA550" s="88"/>
      <c r="AB550" s="88"/>
      <c r="AC550" s="88"/>
      <c r="AD550" s="88"/>
      <c r="AE550" s="10"/>
      <c r="AF550" s="10"/>
      <c r="AG550" s="10"/>
      <c r="AH550" s="88"/>
      <c r="AI550" s="88"/>
      <c r="AJ550" s="88"/>
      <c r="AK550" s="7"/>
      <c r="AL550" s="7"/>
    </row>
    <row r="551" ht="15.75" customHeight="1">
      <c r="A551" s="88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88"/>
      <c r="N551" s="88"/>
      <c r="O551" s="15"/>
      <c r="P551" s="7"/>
      <c r="Q551" s="7"/>
      <c r="R551" s="15"/>
      <c r="S551" s="88"/>
      <c r="T551" s="88"/>
      <c r="U551" s="88"/>
      <c r="V551" s="88"/>
      <c r="W551" s="88"/>
      <c r="X551" s="88"/>
      <c r="Y551" s="88"/>
      <c r="Z551" s="88"/>
      <c r="AA551" s="88"/>
      <c r="AB551" s="88"/>
      <c r="AC551" s="88"/>
      <c r="AD551" s="88"/>
      <c r="AE551" s="10"/>
      <c r="AF551" s="10"/>
      <c r="AG551" s="10"/>
      <c r="AH551" s="88"/>
      <c r="AI551" s="88"/>
      <c r="AJ551" s="88"/>
      <c r="AK551" s="7"/>
      <c r="AL551" s="7"/>
    </row>
    <row r="552" ht="15.75" customHeight="1">
      <c r="A552" s="88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88"/>
      <c r="N552" s="88"/>
      <c r="O552" s="15"/>
      <c r="P552" s="7"/>
      <c r="Q552" s="7"/>
      <c r="R552" s="15"/>
      <c r="S552" s="88"/>
      <c r="T552" s="88"/>
      <c r="U552" s="88"/>
      <c r="V552" s="88"/>
      <c r="W552" s="88"/>
      <c r="X552" s="88"/>
      <c r="Y552" s="88"/>
      <c r="Z552" s="88"/>
      <c r="AA552" s="88"/>
      <c r="AB552" s="88"/>
      <c r="AC552" s="88"/>
      <c r="AD552" s="88"/>
      <c r="AE552" s="10"/>
      <c r="AF552" s="10"/>
      <c r="AG552" s="10"/>
      <c r="AH552" s="88"/>
      <c r="AI552" s="88"/>
      <c r="AJ552" s="88"/>
      <c r="AK552" s="7"/>
      <c r="AL552" s="7"/>
    </row>
    <row r="553" ht="15.75" customHeight="1">
      <c r="A553" s="88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88"/>
      <c r="N553" s="88"/>
      <c r="O553" s="15"/>
      <c r="P553" s="7"/>
      <c r="Q553" s="7"/>
      <c r="R553" s="15"/>
      <c r="S553" s="88"/>
      <c r="T553" s="88"/>
      <c r="U553" s="88"/>
      <c r="V553" s="88"/>
      <c r="W553" s="88"/>
      <c r="X553" s="88"/>
      <c r="Y553" s="88"/>
      <c r="Z553" s="88"/>
      <c r="AA553" s="88"/>
      <c r="AB553" s="88"/>
      <c r="AC553" s="88"/>
      <c r="AD553" s="88"/>
      <c r="AE553" s="10"/>
      <c r="AF553" s="10"/>
      <c r="AG553" s="10"/>
      <c r="AH553" s="88"/>
      <c r="AI553" s="88"/>
      <c r="AJ553" s="88"/>
      <c r="AK553" s="7"/>
      <c r="AL553" s="7"/>
    </row>
    <row r="554" ht="15.75" customHeight="1">
      <c r="A554" s="88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88"/>
      <c r="N554" s="88"/>
      <c r="O554" s="15"/>
      <c r="P554" s="7"/>
      <c r="Q554" s="7"/>
      <c r="R554" s="15"/>
      <c r="S554" s="88"/>
      <c r="T554" s="88"/>
      <c r="U554" s="88"/>
      <c r="V554" s="88"/>
      <c r="W554" s="88"/>
      <c r="X554" s="88"/>
      <c r="Y554" s="88"/>
      <c r="Z554" s="88"/>
      <c r="AA554" s="88"/>
      <c r="AB554" s="88"/>
      <c r="AC554" s="88"/>
      <c r="AD554" s="88"/>
      <c r="AE554" s="10"/>
      <c r="AF554" s="10"/>
      <c r="AG554" s="10"/>
      <c r="AH554" s="88"/>
      <c r="AI554" s="88"/>
      <c r="AJ554" s="88"/>
      <c r="AK554" s="7"/>
      <c r="AL554" s="7"/>
    </row>
    <row r="555" ht="15.75" customHeight="1">
      <c r="A555" s="88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88"/>
      <c r="N555" s="88"/>
      <c r="O555" s="15"/>
      <c r="P555" s="7"/>
      <c r="Q555" s="7"/>
      <c r="R555" s="15"/>
      <c r="S555" s="88"/>
      <c r="T555" s="88"/>
      <c r="U555" s="88"/>
      <c r="V555" s="88"/>
      <c r="W555" s="88"/>
      <c r="X555" s="88"/>
      <c r="Y555" s="88"/>
      <c r="Z555" s="88"/>
      <c r="AA555" s="88"/>
      <c r="AB555" s="88"/>
      <c r="AC555" s="88"/>
      <c r="AD555" s="88"/>
      <c r="AE555" s="10"/>
      <c r="AF555" s="10"/>
      <c r="AG555" s="10"/>
      <c r="AH555" s="88"/>
      <c r="AI555" s="88"/>
      <c r="AJ555" s="88"/>
      <c r="AK555" s="7"/>
      <c r="AL555" s="7"/>
    </row>
    <row r="556" ht="15.75" customHeight="1">
      <c r="A556" s="88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88"/>
      <c r="N556" s="88"/>
      <c r="O556" s="15"/>
      <c r="P556" s="7"/>
      <c r="Q556" s="7"/>
      <c r="R556" s="15"/>
      <c r="S556" s="88"/>
      <c r="T556" s="88"/>
      <c r="U556" s="88"/>
      <c r="V556" s="88"/>
      <c r="W556" s="88"/>
      <c r="X556" s="88"/>
      <c r="Y556" s="88"/>
      <c r="Z556" s="88"/>
      <c r="AA556" s="88"/>
      <c r="AB556" s="88"/>
      <c r="AC556" s="88"/>
      <c r="AD556" s="88"/>
      <c r="AE556" s="10"/>
      <c r="AF556" s="10"/>
      <c r="AG556" s="10"/>
      <c r="AH556" s="88"/>
      <c r="AI556" s="88"/>
      <c r="AJ556" s="88"/>
      <c r="AK556" s="7"/>
      <c r="AL556" s="7"/>
    </row>
    <row r="557" ht="15.75" customHeight="1">
      <c r="A557" s="88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88"/>
      <c r="N557" s="88"/>
      <c r="O557" s="15"/>
      <c r="P557" s="7"/>
      <c r="Q557" s="7"/>
      <c r="R557" s="15"/>
      <c r="S557" s="88"/>
      <c r="T557" s="88"/>
      <c r="U557" s="88"/>
      <c r="V557" s="88"/>
      <c r="W557" s="88"/>
      <c r="X557" s="88"/>
      <c r="Y557" s="88"/>
      <c r="Z557" s="88"/>
      <c r="AA557" s="88"/>
      <c r="AB557" s="88"/>
      <c r="AC557" s="88"/>
      <c r="AD557" s="88"/>
      <c r="AE557" s="10"/>
      <c r="AF557" s="10"/>
      <c r="AG557" s="10"/>
      <c r="AH557" s="88"/>
      <c r="AI557" s="88"/>
      <c r="AJ557" s="88"/>
      <c r="AK557" s="7"/>
      <c r="AL557" s="7"/>
    </row>
    <row r="558" ht="15.75" customHeight="1">
      <c r="A558" s="88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88"/>
      <c r="N558" s="88"/>
      <c r="O558" s="15"/>
      <c r="P558" s="7"/>
      <c r="Q558" s="7"/>
      <c r="R558" s="15"/>
      <c r="S558" s="88"/>
      <c r="T558" s="88"/>
      <c r="U558" s="88"/>
      <c r="V558" s="88"/>
      <c r="W558" s="88"/>
      <c r="X558" s="88"/>
      <c r="Y558" s="88"/>
      <c r="Z558" s="88"/>
      <c r="AA558" s="88"/>
      <c r="AB558" s="88"/>
      <c r="AC558" s="88"/>
      <c r="AD558" s="88"/>
      <c r="AE558" s="10"/>
      <c r="AF558" s="10"/>
      <c r="AG558" s="10"/>
      <c r="AH558" s="88"/>
      <c r="AI558" s="88"/>
      <c r="AJ558" s="88"/>
      <c r="AK558" s="7"/>
      <c r="AL558" s="7"/>
    </row>
    <row r="559" ht="15.75" customHeight="1">
      <c r="A559" s="88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88"/>
      <c r="N559" s="88"/>
      <c r="O559" s="15"/>
      <c r="P559" s="7"/>
      <c r="Q559" s="7"/>
      <c r="R559" s="15"/>
      <c r="S559" s="88"/>
      <c r="T559" s="88"/>
      <c r="U559" s="88"/>
      <c r="V559" s="88"/>
      <c r="W559" s="88"/>
      <c r="X559" s="88"/>
      <c r="Y559" s="88"/>
      <c r="Z559" s="88"/>
      <c r="AA559" s="88"/>
      <c r="AB559" s="88"/>
      <c r="AC559" s="88"/>
      <c r="AD559" s="88"/>
      <c r="AE559" s="10"/>
      <c r="AF559" s="10"/>
      <c r="AG559" s="10"/>
      <c r="AH559" s="88"/>
      <c r="AI559" s="88"/>
      <c r="AJ559" s="88"/>
      <c r="AK559" s="7"/>
      <c r="AL559" s="7"/>
    </row>
    <row r="560" ht="15.75" customHeight="1">
      <c r="A560" s="88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88"/>
      <c r="N560" s="88"/>
      <c r="O560" s="15"/>
      <c r="P560" s="7"/>
      <c r="Q560" s="7"/>
      <c r="R560" s="15"/>
      <c r="S560" s="88"/>
      <c r="T560" s="88"/>
      <c r="U560" s="88"/>
      <c r="V560" s="88"/>
      <c r="W560" s="88"/>
      <c r="X560" s="88"/>
      <c r="Y560" s="88"/>
      <c r="Z560" s="88"/>
      <c r="AA560" s="88"/>
      <c r="AB560" s="88"/>
      <c r="AC560" s="88"/>
      <c r="AD560" s="88"/>
      <c r="AE560" s="10"/>
      <c r="AF560" s="10"/>
      <c r="AG560" s="10"/>
      <c r="AH560" s="88"/>
      <c r="AI560" s="88"/>
      <c r="AJ560" s="88"/>
      <c r="AK560" s="7"/>
      <c r="AL560" s="7"/>
    </row>
    <row r="561" ht="15.75" customHeight="1">
      <c r="A561" s="88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88"/>
      <c r="N561" s="88"/>
      <c r="O561" s="15"/>
      <c r="P561" s="7"/>
      <c r="Q561" s="7"/>
      <c r="R561" s="15"/>
      <c r="S561" s="88"/>
      <c r="T561" s="88"/>
      <c r="U561" s="88"/>
      <c r="V561" s="88"/>
      <c r="W561" s="88"/>
      <c r="X561" s="88"/>
      <c r="Y561" s="88"/>
      <c r="Z561" s="88"/>
      <c r="AA561" s="88"/>
      <c r="AB561" s="88"/>
      <c r="AC561" s="88"/>
      <c r="AD561" s="88"/>
      <c r="AE561" s="10"/>
      <c r="AF561" s="10"/>
      <c r="AG561" s="10"/>
      <c r="AH561" s="88"/>
      <c r="AI561" s="88"/>
      <c r="AJ561" s="88"/>
      <c r="AK561" s="7"/>
      <c r="AL561" s="7"/>
    </row>
    <row r="562" ht="15.75" customHeight="1">
      <c r="A562" s="88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88"/>
      <c r="N562" s="88"/>
      <c r="O562" s="15"/>
      <c r="P562" s="7"/>
      <c r="Q562" s="7"/>
      <c r="R562" s="15"/>
      <c r="S562" s="88"/>
      <c r="T562" s="88"/>
      <c r="U562" s="88"/>
      <c r="V562" s="88"/>
      <c r="W562" s="88"/>
      <c r="X562" s="88"/>
      <c r="Y562" s="88"/>
      <c r="Z562" s="88"/>
      <c r="AA562" s="88"/>
      <c r="AB562" s="88"/>
      <c r="AC562" s="88"/>
      <c r="AD562" s="88"/>
      <c r="AE562" s="10"/>
      <c r="AF562" s="10"/>
      <c r="AG562" s="10"/>
      <c r="AH562" s="88"/>
      <c r="AI562" s="88"/>
      <c r="AJ562" s="88"/>
      <c r="AK562" s="7"/>
      <c r="AL562" s="7"/>
    </row>
    <row r="563" ht="15.75" customHeight="1">
      <c r="A563" s="88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88"/>
      <c r="N563" s="88"/>
      <c r="O563" s="15"/>
      <c r="P563" s="7"/>
      <c r="Q563" s="7"/>
      <c r="R563" s="15"/>
      <c r="S563" s="88"/>
      <c r="T563" s="88"/>
      <c r="U563" s="88"/>
      <c r="V563" s="88"/>
      <c r="W563" s="88"/>
      <c r="X563" s="88"/>
      <c r="Y563" s="88"/>
      <c r="Z563" s="88"/>
      <c r="AA563" s="88"/>
      <c r="AB563" s="88"/>
      <c r="AC563" s="88"/>
      <c r="AD563" s="88"/>
      <c r="AE563" s="10"/>
      <c r="AF563" s="10"/>
      <c r="AG563" s="10"/>
      <c r="AH563" s="88"/>
      <c r="AI563" s="88"/>
      <c r="AJ563" s="88"/>
      <c r="AK563" s="7"/>
      <c r="AL563" s="7"/>
    </row>
    <row r="564" ht="15.75" customHeight="1">
      <c r="A564" s="88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88"/>
      <c r="N564" s="88"/>
      <c r="O564" s="15"/>
      <c r="P564" s="7"/>
      <c r="Q564" s="7"/>
      <c r="R564" s="15"/>
      <c r="S564" s="88"/>
      <c r="T564" s="88"/>
      <c r="U564" s="88"/>
      <c r="V564" s="88"/>
      <c r="W564" s="88"/>
      <c r="X564" s="88"/>
      <c r="Y564" s="88"/>
      <c r="Z564" s="88"/>
      <c r="AA564" s="88"/>
      <c r="AB564" s="88"/>
      <c r="AC564" s="88"/>
      <c r="AD564" s="88"/>
      <c r="AE564" s="10"/>
      <c r="AF564" s="10"/>
      <c r="AG564" s="10"/>
      <c r="AH564" s="88"/>
      <c r="AI564" s="88"/>
      <c r="AJ564" s="88"/>
      <c r="AK564" s="7"/>
      <c r="AL564" s="7"/>
    </row>
    <row r="565" ht="15.75" customHeight="1">
      <c r="A565" s="88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88"/>
      <c r="N565" s="88"/>
      <c r="O565" s="15"/>
      <c r="P565" s="7"/>
      <c r="Q565" s="7"/>
      <c r="R565" s="15"/>
      <c r="S565" s="88"/>
      <c r="T565" s="88"/>
      <c r="U565" s="88"/>
      <c r="V565" s="88"/>
      <c r="W565" s="88"/>
      <c r="X565" s="88"/>
      <c r="Y565" s="88"/>
      <c r="Z565" s="88"/>
      <c r="AA565" s="88"/>
      <c r="AB565" s="88"/>
      <c r="AC565" s="88"/>
      <c r="AD565" s="88"/>
      <c r="AE565" s="10"/>
      <c r="AF565" s="10"/>
      <c r="AG565" s="10"/>
      <c r="AH565" s="88"/>
      <c r="AI565" s="88"/>
      <c r="AJ565" s="88"/>
      <c r="AK565" s="7"/>
      <c r="AL565" s="7"/>
    </row>
    <row r="566" ht="15.75" customHeight="1">
      <c r="A566" s="88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88"/>
      <c r="N566" s="88"/>
      <c r="O566" s="15"/>
      <c r="P566" s="7"/>
      <c r="Q566" s="7"/>
      <c r="R566" s="15"/>
      <c r="S566" s="88"/>
      <c r="T566" s="88"/>
      <c r="U566" s="88"/>
      <c r="V566" s="88"/>
      <c r="W566" s="88"/>
      <c r="X566" s="88"/>
      <c r="Y566" s="88"/>
      <c r="Z566" s="88"/>
      <c r="AA566" s="88"/>
      <c r="AB566" s="88"/>
      <c r="AC566" s="88"/>
      <c r="AD566" s="88"/>
      <c r="AE566" s="10"/>
      <c r="AF566" s="10"/>
      <c r="AG566" s="10"/>
      <c r="AH566" s="88"/>
      <c r="AI566" s="88"/>
      <c r="AJ566" s="88"/>
      <c r="AK566" s="7"/>
      <c r="AL566" s="7"/>
    </row>
    <row r="567" ht="15.75" customHeight="1">
      <c r="A567" s="88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88"/>
      <c r="N567" s="88"/>
      <c r="O567" s="15"/>
      <c r="P567" s="7"/>
      <c r="Q567" s="7"/>
      <c r="R567" s="15"/>
      <c r="S567" s="88"/>
      <c r="T567" s="88"/>
      <c r="U567" s="88"/>
      <c r="V567" s="88"/>
      <c r="W567" s="88"/>
      <c r="X567" s="88"/>
      <c r="Y567" s="88"/>
      <c r="Z567" s="88"/>
      <c r="AA567" s="88"/>
      <c r="AB567" s="88"/>
      <c r="AC567" s="88"/>
      <c r="AD567" s="88"/>
      <c r="AE567" s="10"/>
      <c r="AF567" s="10"/>
      <c r="AG567" s="10"/>
      <c r="AH567" s="88"/>
      <c r="AI567" s="88"/>
      <c r="AJ567" s="88"/>
      <c r="AK567" s="7"/>
      <c r="AL567" s="7"/>
    </row>
    <row r="568" ht="15.75" customHeight="1">
      <c r="A568" s="88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88"/>
      <c r="N568" s="88"/>
      <c r="O568" s="15"/>
      <c r="P568" s="7"/>
      <c r="Q568" s="7"/>
      <c r="R568" s="15"/>
      <c r="S568" s="88"/>
      <c r="T568" s="88"/>
      <c r="U568" s="88"/>
      <c r="V568" s="88"/>
      <c r="W568" s="88"/>
      <c r="X568" s="88"/>
      <c r="Y568" s="88"/>
      <c r="Z568" s="88"/>
      <c r="AA568" s="88"/>
      <c r="AB568" s="88"/>
      <c r="AC568" s="88"/>
      <c r="AD568" s="88"/>
      <c r="AE568" s="10"/>
      <c r="AF568" s="10"/>
      <c r="AG568" s="10"/>
      <c r="AH568" s="88"/>
      <c r="AI568" s="88"/>
      <c r="AJ568" s="88"/>
      <c r="AK568" s="7"/>
      <c r="AL568" s="7"/>
    </row>
    <row r="569" ht="15.75" customHeight="1">
      <c r="A569" s="88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88"/>
      <c r="N569" s="88"/>
      <c r="O569" s="15"/>
      <c r="P569" s="7"/>
      <c r="Q569" s="7"/>
      <c r="R569" s="15"/>
      <c r="S569" s="88"/>
      <c r="T569" s="88"/>
      <c r="U569" s="88"/>
      <c r="V569" s="88"/>
      <c r="W569" s="88"/>
      <c r="X569" s="88"/>
      <c r="Y569" s="88"/>
      <c r="Z569" s="88"/>
      <c r="AA569" s="88"/>
      <c r="AB569" s="88"/>
      <c r="AC569" s="88"/>
      <c r="AD569" s="88"/>
      <c r="AE569" s="10"/>
      <c r="AF569" s="10"/>
      <c r="AG569" s="10"/>
      <c r="AH569" s="88"/>
      <c r="AI569" s="88"/>
      <c r="AJ569" s="88"/>
      <c r="AK569" s="7"/>
      <c r="AL569" s="7"/>
    </row>
    <row r="570" ht="15.75" customHeight="1">
      <c r="A570" s="88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88"/>
      <c r="N570" s="88"/>
      <c r="O570" s="15"/>
      <c r="P570" s="7"/>
      <c r="Q570" s="7"/>
      <c r="R570" s="15"/>
      <c r="S570" s="88"/>
      <c r="T570" s="88"/>
      <c r="U570" s="88"/>
      <c r="V570" s="88"/>
      <c r="W570" s="88"/>
      <c r="X570" s="88"/>
      <c r="Y570" s="88"/>
      <c r="Z570" s="88"/>
      <c r="AA570" s="88"/>
      <c r="AB570" s="88"/>
      <c r="AC570" s="88"/>
      <c r="AD570" s="88"/>
      <c r="AE570" s="10"/>
      <c r="AF570" s="10"/>
      <c r="AG570" s="10"/>
      <c r="AH570" s="88"/>
      <c r="AI570" s="88"/>
      <c r="AJ570" s="88"/>
      <c r="AK570" s="7"/>
      <c r="AL570" s="7"/>
    </row>
    <row r="571" ht="15.75" customHeight="1">
      <c r="A571" s="88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88"/>
      <c r="N571" s="88"/>
      <c r="O571" s="15"/>
      <c r="P571" s="7"/>
      <c r="Q571" s="7"/>
      <c r="R571" s="15"/>
      <c r="S571" s="88"/>
      <c r="T571" s="88"/>
      <c r="U571" s="88"/>
      <c r="V571" s="88"/>
      <c r="W571" s="88"/>
      <c r="X571" s="88"/>
      <c r="Y571" s="88"/>
      <c r="Z571" s="88"/>
      <c r="AA571" s="88"/>
      <c r="AB571" s="88"/>
      <c r="AC571" s="88"/>
      <c r="AD571" s="88"/>
      <c r="AE571" s="10"/>
      <c r="AF571" s="10"/>
      <c r="AG571" s="10"/>
      <c r="AH571" s="88"/>
      <c r="AI571" s="88"/>
      <c r="AJ571" s="88"/>
      <c r="AK571" s="7"/>
      <c r="AL571" s="7"/>
    </row>
    <row r="572" ht="15.75" customHeight="1">
      <c r="A572" s="88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88"/>
      <c r="N572" s="88"/>
      <c r="O572" s="15"/>
      <c r="P572" s="7"/>
      <c r="Q572" s="7"/>
      <c r="R572" s="15"/>
      <c r="S572" s="88"/>
      <c r="T572" s="88"/>
      <c r="U572" s="88"/>
      <c r="V572" s="88"/>
      <c r="W572" s="88"/>
      <c r="X572" s="88"/>
      <c r="Y572" s="88"/>
      <c r="Z572" s="88"/>
      <c r="AA572" s="88"/>
      <c r="AB572" s="88"/>
      <c r="AC572" s="88"/>
      <c r="AD572" s="88"/>
      <c r="AE572" s="10"/>
      <c r="AF572" s="10"/>
      <c r="AG572" s="10"/>
      <c r="AH572" s="88"/>
      <c r="AI572" s="88"/>
      <c r="AJ572" s="88"/>
      <c r="AK572" s="7"/>
      <c r="AL572" s="7"/>
    </row>
    <row r="573" ht="15.75" customHeight="1">
      <c r="A573" s="88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88"/>
      <c r="N573" s="88"/>
      <c r="O573" s="15"/>
      <c r="P573" s="7"/>
      <c r="Q573" s="7"/>
      <c r="R573" s="15"/>
      <c r="S573" s="88"/>
      <c r="T573" s="88"/>
      <c r="U573" s="88"/>
      <c r="V573" s="88"/>
      <c r="W573" s="88"/>
      <c r="X573" s="88"/>
      <c r="Y573" s="88"/>
      <c r="Z573" s="88"/>
      <c r="AA573" s="88"/>
      <c r="AB573" s="88"/>
      <c r="AC573" s="88"/>
      <c r="AD573" s="88"/>
      <c r="AE573" s="10"/>
      <c r="AF573" s="10"/>
      <c r="AG573" s="10"/>
      <c r="AH573" s="88"/>
      <c r="AI573" s="88"/>
      <c r="AJ573" s="88"/>
      <c r="AK573" s="7"/>
      <c r="AL573" s="7"/>
    </row>
    <row r="574" ht="15.75" customHeight="1">
      <c r="A574" s="88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88"/>
      <c r="N574" s="88"/>
      <c r="O574" s="15"/>
      <c r="P574" s="7"/>
      <c r="Q574" s="7"/>
      <c r="R574" s="15"/>
      <c r="S574" s="88"/>
      <c r="T574" s="88"/>
      <c r="U574" s="88"/>
      <c r="V574" s="88"/>
      <c r="W574" s="88"/>
      <c r="X574" s="88"/>
      <c r="Y574" s="88"/>
      <c r="Z574" s="88"/>
      <c r="AA574" s="88"/>
      <c r="AB574" s="88"/>
      <c r="AC574" s="88"/>
      <c r="AD574" s="88"/>
      <c r="AE574" s="10"/>
      <c r="AF574" s="10"/>
      <c r="AG574" s="10"/>
      <c r="AH574" s="88"/>
      <c r="AI574" s="88"/>
      <c r="AJ574" s="88"/>
      <c r="AK574" s="7"/>
      <c r="AL574" s="7"/>
    </row>
    <row r="575" ht="15.75" customHeight="1">
      <c r="A575" s="88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88"/>
      <c r="N575" s="88"/>
      <c r="O575" s="15"/>
      <c r="P575" s="7"/>
      <c r="Q575" s="7"/>
      <c r="R575" s="15"/>
      <c r="S575" s="88"/>
      <c r="T575" s="88"/>
      <c r="U575" s="88"/>
      <c r="V575" s="88"/>
      <c r="W575" s="88"/>
      <c r="X575" s="88"/>
      <c r="Y575" s="88"/>
      <c r="Z575" s="88"/>
      <c r="AA575" s="88"/>
      <c r="AB575" s="88"/>
      <c r="AC575" s="88"/>
      <c r="AD575" s="88"/>
      <c r="AE575" s="10"/>
      <c r="AF575" s="10"/>
      <c r="AG575" s="10"/>
      <c r="AH575" s="88"/>
      <c r="AI575" s="88"/>
      <c r="AJ575" s="88"/>
      <c r="AK575" s="7"/>
      <c r="AL575" s="7"/>
    </row>
    <row r="576" ht="15.75" customHeight="1">
      <c r="A576" s="88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88"/>
      <c r="N576" s="88"/>
      <c r="O576" s="15"/>
      <c r="P576" s="7"/>
      <c r="Q576" s="7"/>
      <c r="R576" s="15"/>
      <c r="S576" s="88"/>
      <c r="T576" s="88"/>
      <c r="U576" s="88"/>
      <c r="V576" s="88"/>
      <c r="W576" s="88"/>
      <c r="X576" s="88"/>
      <c r="Y576" s="88"/>
      <c r="Z576" s="88"/>
      <c r="AA576" s="88"/>
      <c r="AB576" s="88"/>
      <c r="AC576" s="88"/>
      <c r="AD576" s="88"/>
      <c r="AE576" s="10"/>
      <c r="AF576" s="10"/>
      <c r="AG576" s="10"/>
      <c r="AH576" s="88"/>
      <c r="AI576" s="88"/>
      <c r="AJ576" s="88"/>
      <c r="AK576" s="7"/>
      <c r="AL576" s="7"/>
    </row>
    <row r="577" ht="15.75" customHeight="1">
      <c r="A577" s="88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88"/>
      <c r="N577" s="88"/>
      <c r="O577" s="15"/>
      <c r="P577" s="7"/>
      <c r="Q577" s="7"/>
      <c r="R577" s="15"/>
      <c r="S577" s="88"/>
      <c r="T577" s="88"/>
      <c r="U577" s="88"/>
      <c r="V577" s="88"/>
      <c r="W577" s="88"/>
      <c r="X577" s="88"/>
      <c r="Y577" s="88"/>
      <c r="Z577" s="88"/>
      <c r="AA577" s="88"/>
      <c r="AB577" s="88"/>
      <c r="AC577" s="88"/>
      <c r="AD577" s="88"/>
      <c r="AE577" s="10"/>
      <c r="AF577" s="10"/>
      <c r="AG577" s="10"/>
      <c r="AH577" s="88"/>
      <c r="AI577" s="88"/>
      <c r="AJ577" s="88"/>
      <c r="AK577" s="7"/>
      <c r="AL577" s="7"/>
    </row>
    <row r="578" ht="15.75" customHeight="1">
      <c r="A578" s="88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88"/>
      <c r="N578" s="88"/>
      <c r="O578" s="15"/>
      <c r="P578" s="7"/>
      <c r="Q578" s="7"/>
      <c r="R578" s="15"/>
      <c r="S578" s="88"/>
      <c r="T578" s="88"/>
      <c r="U578" s="88"/>
      <c r="V578" s="88"/>
      <c r="W578" s="88"/>
      <c r="X578" s="88"/>
      <c r="Y578" s="88"/>
      <c r="Z578" s="88"/>
      <c r="AA578" s="88"/>
      <c r="AB578" s="88"/>
      <c r="AC578" s="88"/>
      <c r="AD578" s="88"/>
      <c r="AE578" s="10"/>
      <c r="AF578" s="10"/>
      <c r="AG578" s="10"/>
      <c r="AH578" s="88"/>
      <c r="AI578" s="88"/>
      <c r="AJ578" s="88"/>
      <c r="AK578" s="7"/>
      <c r="AL578" s="7"/>
    </row>
    <row r="579" ht="15.75" customHeight="1">
      <c r="A579" s="88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88"/>
      <c r="N579" s="88"/>
      <c r="O579" s="15"/>
      <c r="P579" s="7"/>
      <c r="Q579" s="7"/>
      <c r="R579" s="15"/>
      <c r="S579" s="88"/>
      <c r="T579" s="88"/>
      <c r="U579" s="88"/>
      <c r="V579" s="88"/>
      <c r="W579" s="88"/>
      <c r="X579" s="88"/>
      <c r="Y579" s="88"/>
      <c r="Z579" s="88"/>
      <c r="AA579" s="88"/>
      <c r="AB579" s="88"/>
      <c r="AC579" s="88"/>
      <c r="AD579" s="88"/>
      <c r="AE579" s="10"/>
      <c r="AF579" s="10"/>
      <c r="AG579" s="10"/>
      <c r="AH579" s="88"/>
      <c r="AI579" s="88"/>
      <c r="AJ579" s="88"/>
      <c r="AK579" s="7"/>
      <c r="AL579" s="7"/>
    </row>
    <row r="580" ht="15.75" customHeight="1">
      <c r="A580" s="88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88"/>
      <c r="N580" s="88"/>
      <c r="O580" s="15"/>
      <c r="P580" s="7"/>
      <c r="Q580" s="7"/>
      <c r="R580" s="15"/>
      <c r="S580" s="88"/>
      <c r="T580" s="88"/>
      <c r="U580" s="88"/>
      <c r="V580" s="88"/>
      <c r="W580" s="88"/>
      <c r="X580" s="88"/>
      <c r="Y580" s="88"/>
      <c r="Z580" s="88"/>
      <c r="AA580" s="88"/>
      <c r="AB580" s="88"/>
      <c r="AC580" s="88"/>
      <c r="AD580" s="88"/>
      <c r="AE580" s="10"/>
      <c r="AF580" s="10"/>
      <c r="AG580" s="10"/>
      <c r="AH580" s="88"/>
      <c r="AI580" s="88"/>
      <c r="AJ580" s="88"/>
      <c r="AK580" s="7"/>
      <c r="AL580" s="7"/>
    </row>
    <row r="581" ht="15.75" customHeight="1">
      <c r="A581" s="88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88"/>
      <c r="N581" s="88"/>
      <c r="O581" s="15"/>
      <c r="P581" s="7"/>
      <c r="Q581" s="7"/>
      <c r="R581" s="15"/>
      <c r="S581" s="88"/>
      <c r="T581" s="88"/>
      <c r="U581" s="88"/>
      <c r="V581" s="88"/>
      <c r="W581" s="88"/>
      <c r="X581" s="88"/>
      <c r="Y581" s="88"/>
      <c r="Z581" s="88"/>
      <c r="AA581" s="88"/>
      <c r="AB581" s="88"/>
      <c r="AC581" s="88"/>
      <c r="AD581" s="88"/>
      <c r="AE581" s="10"/>
      <c r="AF581" s="10"/>
      <c r="AG581" s="10"/>
      <c r="AH581" s="88"/>
      <c r="AI581" s="88"/>
      <c r="AJ581" s="88"/>
      <c r="AK581" s="7"/>
      <c r="AL581" s="7"/>
    </row>
    <row r="582" ht="15.75" customHeight="1">
      <c r="A582" s="88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88"/>
      <c r="N582" s="88"/>
      <c r="O582" s="15"/>
      <c r="P582" s="7"/>
      <c r="Q582" s="7"/>
      <c r="R582" s="15"/>
      <c r="S582" s="88"/>
      <c r="T582" s="88"/>
      <c r="U582" s="88"/>
      <c r="V582" s="88"/>
      <c r="W582" s="88"/>
      <c r="X582" s="88"/>
      <c r="Y582" s="88"/>
      <c r="Z582" s="88"/>
      <c r="AA582" s="88"/>
      <c r="AB582" s="88"/>
      <c r="AC582" s="88"/>
      <c r="AD582" s="88"/>
      <c r="AE582" s="10"/>
      <c r="AF582" s="10"/>
      <c r="AG582" s="10"/>
      <c r="AH582" s="88"/>
      <c r="AI582" s="88"/>
      <c r="AJ582" s="88"/>
      <c r="AK582" s="7"/>
      <c r="AL582" s="7"/>
    </row>
    <row r="583" ht="15.75" customHeight="1">
      <c r="A583" s="88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88"/>
      <c r="N583" s="88"/>
      <c r="O583" s="15"/>
      <c r="P583" s="7"/>
      <c r="Q583" s="7"/>
      <c r="R583" s="15"/>
      <c r="S583" s="88"/>
      <c r="T583" s="88"/>
      <c r="U583" s="88"/>
      <c r="V583" s="88"/>
      <c r="W583" s="88"/>
      <c r="X583" s="88"/>
      <c r="Y583" s="88"/>
      <c r="Z583" s="88"/>
      <c r="AA583" s="88"/>
      <c r="AB583" s="88"/>
      <c r="AC583" s="88"/>
      <c r="AD583" s="88"/>
      <c r="AE583" s="10"/>
      <c r="AF583" s="10"/>
      <c r="AG583" s="10"/>
      <c r="AH583" s="88"/>
      <c r="AI583" s="88"/>
      <c r="AJ583" s="88"/>
      <c r="AK583" s="7"/>
      <c r="AL583" s="7"/>
    </row>
    <row r="584" ht="15.75" customHeight="1">
      <c r="A584" s="88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88"/>
      <c r="N584" s="88"/>
      <c r="O584" s="15"/>
      <c r="P584" s="7"/>
      <c r="Q584" s="7"/>
      <c r="R584" s="15"/>
      <c r="S584" s="88"/>
      <c r="T584" s="88"/>
      <c r="U584" s="88"/>
      <c r="V584" s="88"/>
      <c r="W584" s="88"/>
      <c r="X584" s="88"/>
      <c r="Y584" s="88"/>
      <c r="Z584" s="88"/>
      <c r="AA584" s="88"/>
      <c r="AB584" s="88"/>
      <c r="AC584" s="88"/>
      <c r="AD584" s="88"/>
      <c r="AE584" s="10"/>
      <c r="AF584" s="10"/>
      <c r="AG584" s="10"/>
      <c r="AH584" s="88"/>
      <c r="AI584" s="88"/>
      <c r="AJ584" s="88"/>
      <c r="AK584" s="7"/>
      <c r="AL584" s="7"/>
    </row>
    <row r="585" ht="15.75" customHeight="1">
      <c r="A585" s="88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88"/>
      <c r="N585" s="88"/>
      <c r="O585" s="15"/>
      <c r="P585" s="7"/>
      <c r="Q585" s="7"/>
      <c r="R585" s="15"/>
      <c r="S585" s="88"/>
      <c r="T585" s="88"/>
      <c r="U585" s="88"/>
      <c r="V585" s="88"/>
      <c r="W585" s="88"/>
      <c r="X585" s="88"/>
      <c r="Y585" s="88"/>
      <c r="Z585" s="88"/>
      <c r="AA585" s="88"/>
      <c r="AB585" s="88"/>
      <c r="AC585" s="88"/>
      <c r="AD585" s="88"/>
      <c r="AE585" s="10"/>
      <c r="AF585" s="10"/>
      <c r="AG585" s="10"/>
      <c r="AH585" s="88"/>
      <c r="AI585" s="88"/>
      <c r="AJ585" s="88"/>
      <c r="AK585" s="7"/>
      <c r="AL585" s="7"/>
    </row>
    <row r="586" ht="15.75" customHeight="1">
      <c r="A586" s="88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88"/>
      <c r="N586" s="88"/>
      <c r="O586" s="15"/>
      <c r="P586" s="7"/>
      <c r="Q586" s="7"/>
      <c r="R586" s="15"/>
      <c r="S586" s="88"/>
      <c r="T586" s="88"/>
      <c r="U586" s="88"/>
      <c r="V586" s="88"/>
      <c r="W586" s="88"/>
      <c r="X586" s="88"/>
      <c r="Y586" s="88"/>
      <c r="Z586" s="88"/>
      <c r="AA586" s="88"/>
      <c r="AB586" s="88"/>
      <c r="AC586" s="88"/>
      <c r="AD586" s="88"/>
      <c r="AE586" s="10"/>
      <c r="AF586" s="10"/>
      <c r="AG586" s="10"/>
      <c r="AH586" s="88"/>
      <c r="AI586" s="88"/>
      <c r="AJ586" s="88"/>
      <c r="AK586" s="7"/>
      <c r="AL586" s="7"/>
    </row>
    <row r="587" ht="15.75" customHeight="1">
      <c r="A587" s="88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88"/>
      <c r="N587" s="88"/>
      <c r="O587" s="15"/>
      <c r="P587" s="7"/>
      <c r="Q587" s="7"/>
      <c r="R587" s="15"/>
      <c r="S587" s="88"/>
      <c r="T587" s="88"/>
      <c r="U587" s="88"/>
      <c r="V587" s="88"/>
      <c r="W587" s="88"/>
      <c r="X587" s="88"/>
      <c r="Y587" s="88"/>
      <c r="Z587" s="88"/>
      <c r="AA587" s="88"/>
      <c r="AB587" s="88"/>
      <c r="AC587" s="88"/>
      <c r="AD587" s="88"/>
      <c r="AE587" s="10"/>
      <c r="AF587" s="10"/>
      <c r="AG587" s="10"/>
      <c r="AH587" s="88"/>
      <c r="AI587" s="88"/>
      <c r="AJ587" s="88"/>
      <c r="AK587" s="7"/>
      <c r="AL587" s="7"/>
    </row>
    <row r="588" ht="15.75" customHeight="1">
      <c r="A588" s="88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88"/>
      <c r="N588" s="88"/>
      <c r="O588" s="15"/>
      <c r="P588" s="7"/>
      <c r="Q588" s="7"/>
      <c r="R588" s="15"/>
      <c r="S588" s="88"/>
      <c r="T588" s="88"/>
      <c r="U588" s="88"/>
      <c r="V588" s="88"/>
      <c r="W588" s="88"/>
      <c r="X588" s="88"/>
      <c r="Y588" s="88"/>
      <c r="Z588" s="88"/>
      <c r="AA588" s="88"/>
      <c r="AB588" s="88"/>
      <c r="AC588" s="88"/>
      <c r="AD588" s="88"/>
      <c r="AE588" s="10"/>
      <c r="AF588" s="10"/>
      <c r="AG588" s="10"/>
      <c r="AH588" s="88"/>
      <c r="AI588" s="88"/>
      <c r="AJ588" s="88"/>
      <c r="AK588" s="7"/>
      <c r="AL588" s="7"/>
    </row>
    <row r="589" ht="15.75" customHeight="1">
      <c r="A589" s="88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88"/>
      <c r="N589" s="88"/>
      <c r="O589" s="15"/>
      <c r="P589" s="7"/>
      <c r="Q589" s="7"/>
      <c r="R589" s="15"/>
      <c r="S589" s="88"/>
      <c r="T589" s="88"/>
      <c r="U589" s="88"/>
      <c r="V589" s="88"/>
      <c r="W589" s="88"/>
      <c r="X589" s="88"/>
      <c r="Y589" s="88"/>
      <c r="Z589" s="88"/>
      <c r="AA589" s="88"/>
      <c r="AB589" s="88"/>
      <c r="AC589" s="88"/>
      <c r="AD589" s="88"/>
      <c r="AE589" s="10"/>
      <c r="AF589" s="10"/>
      <c r="AG589" s="10"/>
      <c r="AH589" s="88"/>
      <c r="AI589" s="88"/>
      <c r="AJ589" s="88"/>
      <c r="AK589" s="7"/>
      <c r="AL589" s="7"/>
    </row>
    <row r="590" ht="15.75" customHeight="1">
      <c r="A590" s="88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88"/>
      <c r="N590" s="88"/>
      <c r="O590" s="15"/>
      <c r="P590" s="7"/>
      <c r="Q590" s="7"/>
      <c r="R590" s="15"/>
      <c r="S590" s="88"/>
      <c r="T590" s="88"/>
      <c r="U590" s="88"/>
      <c r="V590" s="88"/>
      <c r="W590" s="88"/>
      <c r="X590" s="88"/>
      <c r="Y590" s="88"/>
      <c r="Z590" s="88"/>
      <c r="AA590" s="88"/>
      <c r="AB590" s="88"/>
      <c r="AC590" s="88"/>
      <c r="AD590" s="88"/>
      <c r="AE590" s="10"/>
      <c r="AF590" s="10"/>
      <c r="AG590" s="10"/>
      <c r="AH590" s="88"/>
      <c r="AI590" s="88"/>
      <c r="AJ590" s="88"/>
      <c r="AK590" s="7"/>
      <c r="AL590" s="7"/>
    </row>
    <row r="591" ht="15.75" customHeight="1">
      <c r="A591" s="88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88"/>
      <c r="N591" s="88"/>
      <c r="O591" s="15"/>
      <c r="P591" s="7"/>
      <c r="Q591" s="7"/>
      <c r="R591" s="15"/>
      <c r="S591" s="88"/>
      <c r="T591" s="88"/>
      <c r="U591" s="88"/>
      <c r="V591" s="88"/>
      <c r="W591" s="88"/>
      <c r="X591" s="88"/>
      <c r="Y591" s="88"/>
      <c r="Z591" s="88"/>
      <c r="AA591" s="88"/>
      <c r="AB591" s="88"/>
      <c r="AC591" s="88"/>
      <c r="AD591" s="88"/>
      <c r="AE591" s="10"/>
      <c r="AF591" s="10"/>
      <c r="AG591" s="10"/>
      <c r="AH591" s="88"/>
      <c r="AI591" s="88"/>
      <c r="AJ591" s="88"/>
      <c r="AK591" s="7"/>
      <c r="AL591" s="7"/>
    </row>
    <row r="592" ht="15.75" customHeight="1">
      <c r="A592" s="88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88"/>
      <c r="N592" s="88"/>
      <c r="O592" s="15"/>
      <c r="P592" s="7"/>
      <c r="Q592" s="7"/>
      <c r="R592" s="15"/>
      <c r="S592" s="88"/>
      <c r="T592" s="88"/>
      <c r="U592" s="88"/>
      <c r="V592" s="88"/>
      <c r="W592" s="88"/>
      <c r="X592" s="88"/>
      <c r="Y592" s="88"/>
      <c r="Z592" s="88"/>
      <c r="AA592" s="88"/>
      <c r="AB592" s="88"/>
      <c r="AC592" s="88"/>
      <c r="AD592" s="88"/>
      <c r="AE592" s="10"/>
      <c r="AF592" s="10"/>
      <c r="AG592" s="10"/>
      <c r="AH592" s="88"/>
      <c r="AI592" s="88"/>
      <c r="AJ592" s="88"/>
      <c r="AK592" s="7"/>
      <c r="AL592" s="7"/>
    </row>
    <row r="593" ht="15.75" customHeight="1">
      <c r="A593" s="88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88"/>
      <c r="N593" s="88"/>
      <c r="O593" s="15"/>
      <c r="P593" s="7"/>
      <c r="Q593" s="7"/>
      <c r="R593" s="15"/>
      <c r="S593" s="88"/>
      <c r="T593" s="88"/>
      <c r="U593" s="88"/>
      <c r="V593" s="88"/>
      <c r="W593" s="88"/>
      <c r="X593" s="88"/>
      <c r="Y593" s="88"/>
      <c r="Z593" s="88"/>
      <c r="AA593" s="88"/>
      <c r="AB593" s="88"/>
      <c r="AC593" s="88"/>
      <c r="AD593" s="88"/>
      <c r="AE593" s="10"/>
      <c r="AF593" s="10"/>
      <c r="AG593" s="10"/>
      <c r="AH593" s="88"/>
      <c r="AI593" s="88"/>
      <c r="AJ593" s="88"/>
      <c r="AK593" s="7"/>
      <c r="AL593" s="7"/>
    </row>
    <row r="594" ht="15.75" customHeight="1">
      <c r="A594" s="88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88"/>
      <c r="N594" s="88"/>
      <c r="O594" s="15"/>
      <c r="P594" s="7"/>
      <c r="Q594" s="7"/>
      <c r="R594" s="15"/>
      <c r="S594" s="88"/>
      <c r="T594" s="88"/>
      <c r="U594" s="88"/>
      <c r="V594" s="88"/>
      <c r="W594" s="88"/>
      <c r="X594" s="88"/>
      <c r="Y594" s="88"/>
      <c r="Z594" s="88"/>
      <c r="AA594" s="88"/>
      <c r="AB594" s="88"/>
      <c r="AC594" s="88"/>
      <c r="AD594" s="88"/>
      <c r="AE594" s="10"/>
      <c r="AF594" s="10"/>
      <c r="AG594" s="10"/>
      <c r="AH594" s="88"/>
      <c r="AI594" s="88"/>
      <c r="AJ594" s="88"/>
      <c r="AK594" s="7"/>
      <c r="AL594" s="7"/>
    </row>
    <row r="595" ht="15.75" customHeight="1">
      <c r="A595" s="88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88"/>
      <c r="N595" s="88"/>
      <c r="O595" s="15"/>
      <c r="P595" s="7"/>
      <c r="Q595" s="7"/>
      <c r="R595" s="15"/>
      <c r="S595" s="88"/>
      <c r="T595" s="88"/>
      <c r="U595" s="88"/>
      <c r="V595" s="88"/>
      <c r="W595" s="88"/>
      <c r="X595" s="88"/>
      <c r="Y595" s="88"/>
      <c r="Z595" s="88"/>
      <c r="AA595" s="88"/>
      <c r="AB595" s="88"/>
      <c r="AC595" s="88"/>
      <c r="AD595" s="88"/>
      <c r="AE595" s="10"/>
      <c r="AF595" s="10"/>
      <c r="AG595" s="10"/>
      <c r="AH595" s="88"/>
      <c r="AI595" s="88"/>
      <c r="AJ595" s="88"/>
      <c r="AK595" s="7"/>
      <c r="AL595" s="7"/>
    </row>
    <row r="596" ht="15.75" customHeight="1">
      <c r="A596" s="88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88"/>
      <c r="N596" s="88"/>
      <c r="O596" s="15"/>
      <c r="P596" s="7"/>
      <c r="Q596" s="7"/>
      <c r="R596" s="15"/>
      <c r="S596" s="88"/>
      <c r="T596" s="88"/>
      <c r="U596" s="88"/>
      <c r="V596" s="88"/>
      <c r="W596" s="88"/>
      <c r="X596" s="88"/>
      <c r="Y596" s="88"/>
      <c r="Z596" s="88"/>
      <c r="AA596" s="88"/>
      <c r="AB596" s="88"/>
      <c r="AC596" s="88"/>
      <c r="AD596" s="88"/>
      <c r="AE596" s="10"/>
      <c r="AF596" s="10"/>
      <c r="AG596" s="10"/>
      <c r="AH596" s="88"/>
      <c r="AI596" s="88"/>
      <c r="AJ596" s="88"/>
      <c r="AK596" s="7"/>
      <c r="AL596" s="7"/>
    </row>
    <row r="597" ht="15.75" customHeight="1">
      <c r="A597" s="88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88"/>
      <c r="N597" s="88"/>
      <c r="O597" s="15"/>
      <c r="P597" s="7"/>
      <c r="Q597" s="7"/>
      <c r="R597" s="15"/>
      <c r="S597" s="88"/>
      <c r="T597" s="88"/>
      <c r="U597" s="88"/>
      <c r="V597" s="88"/>
      <c r="W597" s="88"/>
      <c r="X597" s="88"/>
      <c r="Y597" s="88"/>
      <c r="Z597" s="88"/>
      <c r="AA597" s="88"/>
      <c r="AB597" s="88"/>
      <c r="AC597" s="88"/>
      <c r="AD597" s="88"/>
      <c r="AE597" s="10"/>
      <c r="AF597" s="10"/>
      <c r="AG597" s="10"/>
      <c r="AH597" s="88"/>
      <c r="AI597" s="88"/>
      <c r="AJ597" s="88"/>
      <c r="AK597" s="7"/>
      <c r="AL597" s="7"/>
    </row>
    <row r="598" ht="15.75" customHeight="1">
      <c r="A598" s="88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88"/>
      <c r="N598" s="88"/>
      <c r="O598" s="15"/>
      <c r="P598" s="7"/>
      <c r="Q598" s="7"/>
      <c r="R598" s="15"/>
      <c r="S598" s="88"/>
      <c r="T598" s="88"/>
      <c r="U598" s="88"/>
      <c r="V598" s="88"/>
      <c r="W598" s="88"/>
      <c r="X598" s="88"/>
      <c r="Y598" s="88"/>
      <c r="Z598" s="88"/>
      <c r="AA598" s="88"/>
      <c r="AB598" s="88"/>
      <c r="AC598" s="88"/>
      <c r="AD598" s="88"/>
      <c r="AE598" s="10"/>
      <c r="AF598" s="10"/>
      <c r="AG598" s="10"/>
      <c r="AH598" s="88"/>
      <c r="AI598" s="88"/>
      <c r="AJ598" s="88"/>
      <c r="AK598" s="7"/>
      <c r="AL598" s="7"/>
    </row>
    <row r="599" ht="15.75" customHeight="1">
      <c r="A599" s="88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88"/>
      <c r="N599" s="88"/>
      <c r="O599" s="15"/>
      <c r="P599" s="7"/>
      <c r="Q599" s="7"/>
      <c r="R599" s="15"/>
      <c r="S599" s="88"/>
      <c r="T599" s="88"/>
      <c r="U599" s="88"/>
      <c r="V599" s="88"/>
      <c r="W599" s="88"/>
      <c r="X599" s="88"/>
      <c r="Y599" s="88"/>
      <c r="Z599" s="88"/>
      <c r="AA599" s="88"/>
      <c r="AB599" s="88"/>
      <c r="AC599" s="88"/>
      <c r="AD599" s="88"/>
      <c r="AE599" s="10"/>
      <c r="AF599" s="10"/>
      <c r="AG599" s="10"/>
      <c r="AH599" s="88"/>
      <c r="AI599" s="88"/>
      <c r="AJ599" s="88"/>
      <c r="AK599" s="7"/>
      <c r="AL599" s="7"/>
    </row>
    <row r="600" ht="15.75" customHeight="1">
      <c r="A600" s="88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88"/>
      <c r="N600" s="88"/>
      <c r="O600" s="15"/>
      <c r="P600" s="7"/>
      <c r="Q600" s="7"/>
      <c r="R600" s="15"/>
      <c r="S600" s="88"/>
      <c r="T600" s="88"/>
      <c r="U600" s="88"/>
      <c r="V600" s="88"/>
      <c r="W600" s="88"/>
      <c r="X600" s="88"/>
      <c r="Y600" s="88"/>
      <c r="Z600" s="88"/>
      <c r="AA600" s="88"/>
      <c r="AB600" s="88"/>
      <c r="AC600" s="88"/>
      <c r="AD600" s="88"/>
      <c r="AE600" s="10"/>
      <c r="AF600" s="10"/>
      <c r="AG600" s="10"/>
      <c r="AH600" s="88"/>
      <c r="AI600" s="88"/>
      <c r="AJ600" s="88"/>
      <c r="AK600" s="7"/>
      <c r="AL600" s="7"/>
    </row>
    <row r="601" ht="15.75" customHeight="1">
      <c r="A601" s="88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88"/>
      <c r="N601" s="88"/>
      <c r="O601" s="15"/>
      <c r="P601" s="7"/>
      <c r="Q601" s="7"/>
      <c r="R601" s="15"/>
      <c r="S601" s="88"/>
      <c r="T601" s="88"/>
      <c r="U601" s="88"/>
      <c r="V601" s="88"/>
      <c r="W601" s="88"/>
      <c r="X601" s="88"/>
      <c r="Y601" s="88"/>
      <c r="Z601" s="88"/>
      <c r="AA601" s="88"/>
      <c r="AB601" s="88"/>
      <c r="AC601" s="88"/>
      <c r="AD601" s="88"/>
      <c r="AE601" s="10"/>
      <c r="AF601" s="10"/>
      <c r="AG601" s="10"/>
      <c r="AH601" s="88"/>
      <c r="AI601" s="88"/>
      <c r="AJ601" s="88"/>
      <c r="AK601" s="7"/>
      <c r="AL601" s="7"/>
    </row>
    <row r="602" ht="15.75" customHeight="1">
      <c r="A602" s="88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88"/>
      <c r="N602" s="88"/>
      <c r="O602" s="15"/>
      <c r="P602" s="7"/>
      <c r="Q602" s="7"/>
      <c r="R602" s="15"/>
      <c r="S602" s="88"/>
      <c r="T602" s="88"/>
      <c r="U602" s="88"/>
      <c r="V602" s="88"/>
      <c r="W602" s="88"/>
      <c r="X602" s="88"/>
      <c r="Y602" s="88"/>
      <c r="Z602" s="88"/>
      <c r="AA602" s="88"/>
      <c r="AB602" s="88"/>
      <c r="AC602" s="88"/>
      <c r="AD602" s="88"/>
      <c r="AE602" s="10"/>
      <c r="AF602" s="10"/>
      <c r="AG602" s="10"/>
      <c r="AH602" s="88"/>
      <c r="AI602" s="88"/>
      <c r="AJ602" s="88"/>
      <c r="AK602" s="7"/>
      <c r="AL602" s="7"/>
    </row>
    <row r="603" ht="15.75" customHeight="1">
      <c r="A603" s="88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88"/>
      <c r="N603" s="88"/>
      <c r="O603" s="15"/>
      <c r="P603" s="7"/>
      <c r="Q603" s="7"/>
      <c r="R603" s="15"/>
      <c r="S603" s="88"/>
      <c r="T603" s="88"/>
      <c r="U603" s="88"/>
      <c r="V603" s="88"/>
      <c r="W603" s="88"/>
      <c r="X603" s="88"/>
      <c r="Y603" s="88"/>
      <c r="Z603" s="88"/>
      <c r="AA603" s="88"/>
      <c r="AB603" s="88"/>
      <c r="AC603" s="88"/>
      <c r="AD603" s="88"/>
      <c r="AE603" s="10"/>
      <c r="AF603" s="10"/>
      <c r="AG603" s="10"/>
      <c r="AH603" s="88"/>
      <c r="AI603" s="88"/>
      <c r="AJ603" s="88"/>
      <c r="AK603" s="7"/>
      <c r="AL603" s="7"/>
    </row>
    <row r="604" ht="15.75" customHeight="1">
      <c r="A604" s="88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88"/>
      <c r="N604" s="88"/>
      <c r="O604" s="15"/>
      <c r="P604" s="7"/>
      <c r="Q604" s="7"/>
      <c r="R604" s="15"/>
      <c r="S604" s="88"/>
      <c r="T604" s="88"/>
      <c r="U604" s="88"/>
      <c r="V604" s="88"/>
      <c r="W604" s="88"/>
      <c r="X604" s="88"/>
      <c r="Y604" s="88"/>
      <c r="Z604" s="88"/>
      <c r="AA604" s="88"/>
      <c r="AB604" s="88"/>
      <c r="AC604" s="88"/>
      <c r="AD604" s="88"/>
      <c r="AE604" s="10"/>
      <c r="AF604" s="10"/>
      <c r="AG604" s="10"/>
      <c r="AH604" s="88"/>
      <c r="AI604" s="88"/>
      <c r="AJ604" s="88"/>
      <c r="AK604" s="7"/>
      <c r="AL604" s="7"/>
    </row>
    <row r="605" ht="15.75" customHeight="1">
      <c r="A605" s="88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88"/>
      <c r="N605" s="88"/>
      <c r="O605" s="15"/>
      <c r="P605" s="7"/>
      <c r="Q605" s="7"/>
      <c r="R605" s="15"/>
      <c r="S605" s="88"/>
      <c r="T605" s="88"/>
      <c r="U605" s="88"/>
      <c r="V605" s="88"/>
      <c r="W605" s="88"/>
      <c r="X605" s="88"/>
      <c r="Y605" s="88"/>
      <c r="Z605" s="88"/>
      <c r="AA605" s="88"/>
      <c r="AB605" s="88"/>
      <c r="AC605" s="88"/>
      <c r="AD605" s="88"/>
      <c r="AE605" s="10"/>
      <c r="AF605" s="10"/>
      <c r="AG605" s="10"/>
      <c r="AH605" s="88"/>
      <c r="AI605" s="88"/>
      <c r="AJ605" s="88"/>
      <c r="AK605" s="7"/>
      <c r="AL605" s="7"/>
    </row>
    <row r="606" ht="15.75" customHeight="1">
      <c r="A606" s="88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88"/>
      <c r="N606" s="88"/>
      <c r="O606" s="15"/>
      <c r="P606" s="7"/>
      <c r="Q606" s="7"/>
      <c r="R606" s="15"/>
      <c r="S606" s="88"/>
      <c r="T606" s="88"/>
      <c r="U606" s="88"/>
      <c r="V606" s="88"/>
      <c r="W606" s="88"/>
      <c r="X606" s="88"/>
      <c r="Y606" s="88"/>
      <c r="Z606" s="88"/>
      <c r="AA606" s="88"/>
      <c r="AB606" s="88"/>
      <c r="AC606" s="88"/>
      <c r="AD606" s="88"/>
      <c r="AE606" s="10"/>
      <c r="AF606" s="10"/>
      <c r="AG606" s="10"/>
      <c r="AH606" s="88"/>
      <c r="AI606" s="88"/>
      <c r="AJ606" s="88"/>
      <c r="AK606" s="7"/>
      <c r="AL606" s="7"/>
    </row>
    <row r="607" ht="15.75" customHeight="1">
      <c r="A607" s="88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88"/>
      <c r="N607" s="88"/>
      <c r="O607" s="15"/>
      <c r="P607" s="7"/>
      <c r="Q607" s="7"/>
      <c r="R607" s="15"/>
      <c r="S607" s="88"/>
      <c r="T607" s="88"/>
      <c r="U607" s="88"/>
      <c r="V607" s="88"/>
      <c r="W607" s="88"/>
      <c r="X607" s="88"/>
      <c r="Y607" s="88"/>
      <c r="Z607" s="88"/>
      <c r="AA607" s="88"/>
      <c r="AB607" s="88"/>
      <c r="AC607" s="88"/>
      <c r="AD607" s="88"/>
      <c r="AE607" s="10"/>
      <c r="AF607" s="10"/>
      <c r="AG607" s="10"/>
      <c r="AH607" s="88"/>
      <c r="AI607" s="88"/>
      <c r="AJ607" s="88"/>
      <c r="AK607" s="7"/>
      <c r="AL607" s="7"/>
    </row>
    <row r="608" ht="15.75" customHeight="1">
      <c r="A608" s="88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88"/>
      <c r="N608" s="88"/>
      <c r="O608" s="15"/>
      <c r="P608" s="7"/>
      <c r="Q608" s="7"/>
      <c r="R608" s="15"/>
      <c r="S608" s="88"/>
      <c r="T608" s="88"/>
      <c r="U608" s="88"/>
      <c r="V608" s="88"/>
      <c r="W608" s="88"/>
      <c r="X608" s="88"/>
      <c r="Y608" s="88"/>
      <c r="Z608" s="88"/>
      <c r="AA608" s="88"/>
      <c r="AB608" s="88"/>
      <c r="AC608" s="88"/>
      <c r="AD608" s="88"/>
      <c r="AE608" s="10"/>
      <c r="AF608" s="10"/>
      <c r="AG608" s="10"/>
      <c r="AH608" s="88"/>
      <c r="AI608" s="88"/>
      <c r="AJ608" s="88"/>
      <c r="AK608" s="7"/>
      <c r="AL608" s="7"/>
    </row>
    <row r="609" ht="15.75" customHeight="1">
      <c r="A609" s="88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88"/>
      <c r="N609" s="88"/>
      <c r="O609" s="15"/>
      <c r="P609" s="7"/>
      <c r="Q609" s="7"/>
      <c r="R609" s="15"/>
      <c r="S609" s="88"/>
      <c r="T609" s="88"/>
      <c r="U609" s="88"/>
      <c r="V609" s="88"/>
      <c r="W609" s="88"/>
      <c r="X609" s="88"/>
      <c r="Y609" s="88"/>
      <c r="Z609" s="88"/>
      <c r="AA609" s="88"/>
      <c r="AB609" s="88"/>
      <c r="AC609" s="88"/>
      <c r="AD609" s="88"/>
      <c r="AE609" s="10"/>
      <c r="AF609" s="10"/>
      <c r="AG609" s="10"/>
      <c r="AH609" s="88"/>
      <c r="AI609" s="88"/>
      <c r="AJ609" s="88"/>
      <c r="AK609" s="7"/>
      <c r="AL609" s="7"/>
    </row>
    <row r="610" ht="15.75" customHeight="1">
      <c r="A610" s="88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88"/>
      <c r="N610" s="88"/>
      <c r="O610" s="15"/>
      <c r="P610" s="7"/>
      <c r="Q610" s="7"/>
      <c r="R610" s="15"/>
      <c r="S610" s="88"/>
      <c r="T610" s="88"/>
      <c r="U610" s="88"/>
      <c r="V610" s="88"/>
      <c r="W610" s="88"/>
      <c r="X610" s="88"/>
      <c r="Y610" s="88"/>
      <c r="Z610" s="88"/>
      <c r="AA610" s="88"/>
      <c r="AB610" s="88"/>
      <c r="AC610" s="88"/>
      <c r="AD610" s="88"/>
      <c r="AE610" s="10"/>
      <c r="AF610" s="10"/>
      <c r="AG610" s="10"/>
      <c r="AH610" s="88"/>
      <c r="AI610" s="88"/>
      <c r="AJ610" s="88"/>
      <c r="AK610" s="7"/>
      <c r="AL610" s="7"/>
    </row>
    <row r="611" ht="15.75" customHeight="1">
      <c r="A611" s="88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88"/>
      <c r="N611" s="88"/>
      <c r="O611" s="15"/>
      <c r="P611" s="7"/>
      <c r="Q611" s="7"/>
      <c r="R611" s="15"/>
      <c r="S611" s="88"/>
      <c r="T611" s="88"/>
      <c r="U611" s="88"/>
      <c r="V611" s="88"/>
      <c r="W611" s="88"/>
      <c r="X611" s="88"/>
      <c r="Y611" s="88"/>
      <c r="Z611" s="88"/>
      <c r="AA611" s="88"/>
      <c r="AB611" s="88"/>
      <c r="AC611" s="88"/>
      <c r="AD611" s="88"/>
      <c r="AE611" s="10"/>
      <c r="AF611" s="10"/>
      <c r="AG611" s="10"/>
      <c r="AH611" s="88"/>
      <c r="AI611" s="88"/>
      <c r="AJ611" s="88"/>
      <c r="AK611" s="7"/>
      <c r="AL611" s="7"/>
    </row>
    <row r="612" ht="15.75" customHeight="1">
      <c r="A612" s="88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88"/>
      <c r="N612" s="88"/>
      <c r="O612" s="15"/>
      <c r="P612" s="7"/>
      <c r="Q612" s="7"/>
      <c r="R612" s="15"/>
      <c r="S612" s="88"/>
      <c r="T612" s="88"/>
      <c r="U612" s="88"/>
      <c r="V612" s="88"/>
      <c r="W612" s="88"/>
      <c r="X612" s="88"/>
      <c r="Y612" s="88"/>
      <c r="Z612" s="88"/>
      <c r="AA612" s="88"/>
      <c r="AB612" s="88"/>
      <c r="AC612" s="88"/>
      <c r="AD612" s="88"/>
      <c r="AE612" s="10"/>
      <c r="AF612" s="10"/>
      <c r="AG612" s="10"/>
      <c r="AH612" s="88"/>
      <c r="AI612" s="88"/>
      <c r="AJ612" s="88"/>
      <c r="AK612" s="7"/>
      <c r="AL612" s="7"/>
    </row>
    <row r="613" ht="15.75" customHeight="1">
      <c r="A613" s="88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88"/>
      <c r="N613" s="88"/>
      <c r="O613" s="15"/>
      <c r="P613" s="7"/>
      <c r="Q613" s="7"/>
      <c r="R613" s="15"/>
      <c r="S613" s="88"/>
      <c r="T613" s="88"/>
      <c r="U613" s="88"/>
      <c r="V613" s="88"/>
      <c r="W613" s="88"/>
      <c r="X613" s="88"/>
      <c r="Y613" s="88"/>
      <c r="Z613" s="88"/>
      <c r="AA613" s="88"/>
      <c r="AB613" s="88"/>
      <c r="AC613" s="88"/>
      <c r="AD613" s="88"/>
      <c r="AE613" s="10"/>
      <c r="AF613" s="10"/>
      <c r="AG613" s="10"/>
      <c r="AH613" s="88"/>
      <c r="AI613" s="88"/>
      <c r="AJ613" s="88"/>
      <c r="AK613" s="7"/>
      <c r="AL613" s="7"/>
    </row>
    <row r="614" ht="15.75" customHeight="1">
      <c r="A614" s="88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88"/>
      <c r="N614" s="88"/>
      <c r="O614" s="15"/>
      <c r="P614" s="7"/>
      <c r="Q614" s="7"/>
      <c r="R614" s="15"/>
      <c r="S614" s="88"/>
      <c r="T614" s="88"/>
      <c r="U614" s="88"/>
      <c r="V614" s="88"/>
      <c r="W614" s="88"/>
      <c r="X614" s="88"/>
      <c r="Y614" s="88"/>
      <c r="Z614" s="88"/>
      <c r="AA614" s="88"/>
      <c r="AB614" s="88"/>
      <c r="AC614" s="88"/>
      <c r="AD614" s="88"/>
      <c r="AE614" s="10"/>
      <c r="AF614" s="10"/>
      <c r="AG614" s="10"/>
      <c r="AH614" s="88"/>
      <c r="AI614" s="88"/>
      <c r="AJ614" s="88"/>
      <c r="AK614" s="7"/>
      <c r="AL614" s="7"/>
    </row>
    <row r="615" ht="15.75" customHeight="1">
      <c r="A615" s="88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88"/>
      <c r="N615" s="88"/>
      <c r="O615" s="15"/>
      <c r="P615" s="7"/>
      <c r="Q615" s="7"/>
      <c r="R615" s="15"/>
      <c r="S615" s="88"/>
      <c r="T615" s="88"/>
      <c r="U615" s="88"/>
      <c r="V615" s="88"/>
      <c r="W615" s="88"/>
      <c r="X615" s="88"/>
      <c r="Y615" s="88"/>
      <c r="Z615" s="88"/>
      <c r="AA615" s="88"/>
      <c r="AB615" s="88"/>
      <c r="AC615" s="88"/>
      <c r="AD615" s="88"/>
      <c r="AE615" s="10"/>
      <c r="AF615" s="10"/>
      <c r="AG615" s="10"/>
      <c r="AH615" s="88"/>
      <c r="AI615" s="88"/>
      <c r="AJ615" s="88"/>
      <c r="AK615" s="7"/>
      <c r="AL615" s="7"/>
    </row>
    <row r="616" ht="15.75" customHeight="1">
      <c r="A616" s="88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88"/>
      <c r="N616" s="88"/>
      <c r="O616" s="15"/>
      <c r="P616" s="7"/>
      <c r="Q616" s="7"/>
      <c r="R616" s="15"/>
      <c r="S616" s="88"/>
      <c r="T616" s="88"/>
      <c r="U616" s="88"/>
      <c r="V616" s="88"/>
      <c r="W616" s="88"/>
      <c r="X616" s="88"/>
      <c r="Y616" s="88"/>
      <c r="Z616" s="88"/>
      <c r="AA616" s="88"/>
      <c r="AB616" s="88"/>
      <c r="AC616" s="88"/>
      <c r="AD616" s="88"/>
      <c r="AE616" s="10"/>
      <c r="AF616" s="10"/>
      <c r="AG616" s="10"/>
      <c r="AH616" s="88"/>
      <c r="AI616" s="88"/>
      <c r="AJ616" s="88"/>
      <c r="AK616" s="7"/>
      <c r="AL616" s="7"/>
    </row>
    <row r="617" ht="15.75" customHeight="1">
      <c r="A617" s="88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88"/>
      <c r="N617" s="88"/>
      <c r="O617" s="15"/>
      <c r="P617" s="7"/>
      <c r="Q617" s="7"/>
      <c r="R617" s="15"/>
      <c r="S617" s="88"/>
      <c r="T617" s="88"/>
      <c r="U617" s="88"/>
      <c r="V617" s="88"/>
      <c r="W617" s="88"/>
      <c r="X617" s="88"/>
      <c r="Y617" s="88"/>
      <c r="Z617" s="88"/>
      <c r="AA617" s="88"/>
      <c r="AB617" s="88"/>
      <c r="AC617" s="88"/>
      <c r="AD617" s="88"/>
      <c r="AE617" s="10"/>
      <c r="AF617" s="10"/>
      <c r="AG617" s="10"/>
      <c r="AH617" s="88"/>
      <c r="AI617" s="88"/>
      <c r="AJ617" s="88"/>
      <c r="AK617" s="7"/>
      <c r="AL617" s="7"/>
    </row>
    <row r="618" ht="15.75" customHeight="1">
      <c r="A618" s="88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88"/>
      <c r="N618" s="88"/>
      <c r="O618" s="15"/>
      <c r="P618" s="7"/>
      <c r="Q618" s="7"/>
      <c r="R618" s="15"/>
      <c r="S618" s="88"/>
      <c r="T618" s="88"/>
      <c r="U618" s="88"/>
      <c r="V618" s="88"/>
      <c r="W618" s="88"/>
      <c r="X618" s="88"/>
      <c r="Y618" s="88"/>
      <c r="Z618" s="88"/>
      <c r="AA618" s="88"/>
      <c r="AB618" s="88"/>
      <c r="AC618" s="88"/>
      <c r="AD618" s="88"/>
      <c r="AE618" s="10"/>
      <c r="AF618" s="10"/>
      <c r="AG618" s="10"/>
      <c r="AH618" s="88"/>
      <c r="AI618" s="88"/>
      <c r="AJ618" s="88"/>
      <c r="AK618" s="7"/>
      <c r="AL618" s="7"/>
    </row>
    <row r="619" ht="15.75" customHeight="1">
      <c r="A619" s="88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88"/>
      <c r="N619" s="88"/>
      <c r="O619" s="15"/>
      <c r="P619" s="7"/>
      <c r="Q619" s="7"/>
      <c r="R619" s="15"/>
      <c r="S619" s="88"/>
      <c r="T619" s="88"/>
      <c r="U619" s="88"/>
      <c r="V619" s="88"/>
      <c r="W619" s="88"/>
      <c r="X619" s="88"/>
      <c r="Y619" s="88"/>
      <c r="Z619" s="88"/>
      <c r="AA619" s="88"/>
      <c r="AB619" s="88"/>
      <c r="AC619" s="88"/>
      <c r="AD619" s="88"/>
      <c r="AE619" s="10"/>
      <c r="AF619" s="10"/>
      <c r="AG619" s="10"/>
      <c r="AH619" s="88"/>
      <c r="AI619" s="88"/>
      <c r="AJ619" s="88"/>
      <c r="AK619" s="7"/>
      <c r="AL619" s="7"/>
    </row>
    <row r="620" ht="15.75" customHeight="1">
      <c r="A620" s="88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88"/>
      <c r="N620" s="88"/>
      <c r="O620" s="15"/>
      <c r="P620" s="7"/>
      <c r="Q620" s="7"/>
      <c r="R620" s="15"/>
      <c r="S620" s="88"/>
      <c r="T620" s="88"/>
      <c r="U620" s="88"/>
      <c r="V620" s="88"/>
      <c r="W620" s="88"/>
      <c r="X620" s="88"/>
      <c r="Y620" s="88"/>
      <c r="Z620" s="88"/>
      <c r="AA620" s="88"/>
      <c r="AB620" s="88"/>
      <c r="AC620" s="88"/>
      <c r="AD620" s="88"/>
      <c r="AE620" s="10"/>
      <c r="AF620" s="10"/>
      <c r="AG620" s="10"/>
      <c r="AH620" s="88"/>
      <c r="AI620" s="88"/>
      <c r="AJ620" s="88"/>
      <c r="AK620" s="7"/>
      <c r="AL620" s="7"/>
    </row>
    <row r="621" ht="15.75" customHeight="1">
      <c r="A621" s="88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88"/>
      <c r="N621" s="88"/>
      <c r="O621" s="15"/>
      <c r="P621" s="7"/>
      <c r="Q621" s="7"/>
      <c r="R621" s="15"/>
      <c r="S621" s="88"/>
      <c r="T621" s="88"/>
      <c r="U621" s="88"/>
      <c r="V621" s="88"/>
      <c r="W621" s="88"/>
      <c r="X621" s="88"/>
      <c r="Y621" s="88"/>
      <c r="Z621" s="88"/>
      <c r="AA621" s="88"/>
      <c r="AB621" s="88"/>
      <c r="AC621" s="88"/>
      <c r="AD621" s="88"/>
      <c r="AE621" s="10"/>
      <c r="AF621" s="10"/>
      <c r="AG621" s="10"/>
      <c r="AH621" s="88"/>
      <c r="AI621" s="88"/>
      <c r="AJ621" s="88"/>
      <c r="AK621" s="7"/>
      <c r="AL621" s="7"/>
    </row>
    <row r="622" ht="15.75" customHeight="1">
      <c r="A622" s="88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88"/>
      <c r="N622" s="88"/>
      <c r="O622" s="15"/>
      <c r="P622" s="7"/>
      <c r="Q622" s="7"/>
      <c r="R622" s="15"/>
      <c r="S622" s="88"/>
      <c r="T622" s="88"/>
      <c r="U622" s="88"/>
      <c r="V622" s="88"/>
      <c r="W622" s="88"/>
      <c r="X622" s="88"/>
      <c r="Y622" s="88"/>
      <c r="Z622" s="88"/>
      <c r="AA622" s="88"/>
      <c r="AB622" s="88"/>
      <c r="AC622" s="88"/>
      <c r="AD622" s="88"/>
      <c r="AE622" s="10"/>
      <c r="AF622" s="10"/>
      <c r="AG622" s="10"/>
      <c r="AH622" s="88"/>
      <c r="AI622" s="88"/>
      <c r="AJ622" s="88"/>
      <c r="AK622" s="7"/>
      <c r="AL622" s="7"/>
    </row>
    <row r="623" ht="15.75" customHeight="1">
      <c r="A623" s="88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88"/>
      <c r="N623" s="88"/>
      <c r="O623" s="15"/>
      <c r="P623" s="7"/>
      <c r="Q623" s="7"/>
      <c r="R623" s="15"/>
      <c r="S623" s="88"/>
      <c r="T623" s="88"/>
      <c r="U623" s="88"/>
      <c r="V623" s="88"/>
      <c r="W623" s="88"/>
      <c r="X623" s="88"/>
      <c r="Y623" s="88"/>
      <c r="Z623" s="88"/>
      <c r="AA623" s="88"/>
      <c r="AB623" s="88"/>
      <c r="AC623" s="88"/>
      <c r="AD623" s="88"/>
      <c r="AE623" s="10"/>
      <c r="AF623" s="10"/>
      <c r="AG623" s="10"/>
      <c r="AH623" s="88"/>
      <c r="AI623" s="88"/>
      <c r="AJ623" s="88"/>
      <c r="AK623" s="7"/>
      <c r="AL623" s="7"/>
    </row>
    <row r="624" ht="15.75" customHeight="1">
      <c r="A624" s="88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88"/>
      <c r="N624" s="88"/>
      <c r="O624" s="15"/>
      <c r="P624" s="7"/>
      <c r="Q624" s="7"/>
      <c r="R624" s="15"/>
      <c r="S624" s="88"/>
      <c r="T624" s="88"/>
      <c r="U624" s="88"/>
      <c r="V624" s="88"/>
      <c r="W624" s="88"/>
      <c r="X624" s="88"/>
      <c r="Y624" s="88"/>
      <c r="Z624" s="88"/>
      <c r="AA624" s="88"/>
      <c r="AB624" s="88"/>
      <c r="AC624" s="88"/>
      <c r="AD624" s="88"/>
      <c r="AE624" s="10"/>
      <c r="AF624" s="10"/>
      <c r="AG624" s="10"/>
      <c r="AH624" s="88"/>
      <c r="AI624" s="88"/>
      <c r="AJ624" s="88"/>
      <c r="AK624" s="7"/>
      <c r="AL624" s="7"/>
    </row>
    <row r="625" ht="15.75" customHeight="1">
      <c r="A625" s="88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88"/>
      <c r="N625" s="88"/>
      <c r="O625" s="15"/>
      <c r="P625" s="7"/>
      <c r="Q625" s="7"/>
      <c r="R625" s="15"/>
      <c r="S625" s="88"/>
      <c r="T625" s="88"/>
      <c r="U625" s="88"/>
      <c r="V625" s="88"/>
      <c r="W625" s="88"/>
      <c r="X625" s="88"/>
      <c r="Y625" s="88"/>
      <c r="Z625" s="88"/>
      <c r="AA625" s="88"/>
      <c r="AB625" s="88"/>
      <c r="AC625" s="88"/>
      <c r="AD625" s="88"/>
      <c r="AE625" s="10"/>
      <c r="AF625" s="10"/>
      <c r="AG625" s="10"/>
      <c r="AH625" s="88"/>
      <c r="AI625" s="88"/>
      <c r="AJ625" s="88"/>
      <c r="AK625" s="7"/>
      <c r="AL625" s="7"/>
    </row>
    <row r="626" ht="15.75" customHeight="1">
      <c r="A626" s="88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88"/>
      <c r="N626" s="88"/>
      <c r="O626" s="15"/>
      <c r="P626" s="7"/>
      <c r="Q626" s="7"/>
      <c r="R626" s="15"/>
      <c r="S626" s="88"/>
      <c r="T626" s="88"/>
      <c r="U626" s="88"/>
      <c r="V626" s="88"/>
      <c r="W626" s="88"/>
      <c r="X626" s="88"/>
      <c r="Y626" s="88"/>
      <c r="Z626" s="88"/>
      <c r="AA626" s="88"/>
      <c r="AB626" s="88"/>
      <c r="AC626" s="88"/>
      <c r="AD626" s="88"/>
      <c r="AE626" s="10"/>
      <c r="AF626" s="10"/>
      <c r="AG626" s="10"/>
      <c r="AH626" s="88"/>
      <c r="AI626" s="88"/>
      <c r="AJ626" s="88"/>
      <c r="AK626" s="7"/>
      <c r="AL626" s="7"/>
    </row>
    <row r="627" ht="15.75" customHeight="1">
      <c r="A627" s="88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88"/>
      <c r="N627" s="88"/>
      <c r="O627" s="15"/>
      <c r="P627" s="7"/>
      <c r="Q627" s="7"/>
      <c r="R627" s="15"/>
      <c r="S627" s="88"/>
      <c r="T627" s="88"/>
      <c r="U627" s="88"/>
      <c r="V627" s="88"/>
      <c r="W627" s="88"/>
      <c r="X627" s="88"/>
      <c r="Y627" s="88"/>
      <c r="Z627" s="88"/>
      <c r="AA627" s="88"/>
      <c r="AB627" s="88"/>
      <c r="AC627" s="88"/>
      <c r="AD627" s="88"/>
      <c r="AE627" s="10"/>
      <c r="AF627" s="10"/>
      <c r="AG627" s="10"/>
      <c r="AH627" s="88"/>
      <c r="AI627" s="88"/>
      <c r="AJ627" s="88"/>
      <c r="AK627" s="7"/>
      <c r="AL627" s="7"/>
    </row>
    <row r="628" ht="15.75" customHeight="1">
      <c r="A628" s="88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88"/>
      <c r="N628" s="88"/>
      <c r="O628" s="15"/>
      <c r="P628" s="7"/>
      <c r="Q628" s="7"/>
      <c r="R628" s="15"/>
      <c r="S628" s="88"/>
      <c r="T628" s="88"/>
      <c r="U628" s="88"/>
      <c r="V628" s="88"/>
      <c r="W628" s="88"/>
      <c r="X628" s="88"/>
      <c r="Y628" s="88"/>
      <c r="Z628" s="88"/>
      <c r="AA628" s="88"/>
      <c r="AB628" s="88"/>
      <c r="AC628" s="88"/>
      <c r="AD628" s="88"/>
      <c r="AE628" s="10"/>
      <c r="AF628" s="10"/>
      <c r="AG628" s="10"/>
      <c r="AH628" s="88"/>
      <c r="AI628" s="88"/>
      <c r="AJ628" s="88"/>
      <c r="AK628" s="7"/>
      <c r="AL628" s="7"/>
    </row>
    <row r="629" ht="15.75" customHeight="1">
      <c r="A629" s="88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88"/>
      <c r="N629" s="88"/>
      <c r="O629" s="15"/>
      <c r="P629" s="7"/>
      <c r="Q629" s="7"/>
      <c r="R629" s="15"/>
      <c r="S629" s="88"/>
      <c r="T629" s="88"/>
      <c r="U629" s="88"/>
      <c r="V629" s="88"/>
      <c r="W629" s="88"/>
      <c r="X629" s="88"/>
      <c r="Y629" s="88"/>
      <c r="Z629" s="88"/>
      <c r="AA629" s="88"/>
      <c r="AB629" s="88"/>
      <c r="AC629" s="88"/>
      <c r="AD629" s="88"/>
      <c r="AE629" s="10"/>
      <c r="AF629" s="10"/>
      <c r="AG629" s="10"/>
      <c r="AH629" s="88"/>
      <c r="AI629" s="88"/>
      <c r="AJ629" s="88"/>
      <c r="AK629" s="7"/>
      <c r="AL629" s="7"/>
    </row>
    <row r="630" ht="15.75" customHeight="1">
      <c r="A630" s="88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88"/>
      <c r="N630" s="88"/>
      <c r="O630" s="15"/>
      <c r="P630" s="7"/>
      <c r="Q630" s="7"/>
      <c r="R630" s="15"/>
      <c r="S630" s="88"/>
      <c r="T630" s="88"/>
      <c r="U630" s="88"/>
      <c r="V630" s="88"/>
      <c r="W630" s="88"/>
      <c r="X630" s="88"/>
      <c r="Y630" s="88"/>
      <c r="Z630" s="88"/>
      <c r="AA630" s="88"/>
      <c r="AB630" s="88"/>
      <c r="AC630" s="88"/>
      <c r="AD630" s="88"/>
      <c r="AE630" s="10"/>
      <c r="AF630" s="10"/>
      <c r="AG630" s="10"/>
      <c r="AH630" s="88"/>
      <c r="AI630" s="88"/>
      <c r="AJ630" s="88"/>
      <c r="AK630" s="7"/>
      <c r="AL630" s="7"/>
    </row>
    <row r="631" ht="15.75" customHeight="1">
      <c r="A631" s="88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88"/>
      <c r="N631" s="88"/>
      <c r="O631" s="15"/>
      <c r="P631" s="7"/>
      <c r="Q631" s="7"/>
      <c r="R631" s="15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  <c r="AC631" s="88"/>
      <c r="AD631" s="88"/>
      <c r="AE631" s="10"/>
      <c r="AF631" s="10"/>
      <c r="AG631" s="10"/>
      <c r="AH631" s="88"/>
      <c r="AI631" s="88"/>
      <c r="AJ631" s="88"/>
      <c r="AK631" s="7"/>
      <c r="AL631" s="7"/>
    </row>
    <row r="632" ht="15.75" customHeight="1">
      <c r="A632" s="88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88"/>
      <c r="N632" s="88"/>
      <c r="O632" s="15"/>
      <c r="P632" s="7"/>
      <c r="Q632" s="7"/>
      <c r="R632" s="15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  <c r="AC632" s="88"/>
      <c r="AD632" s="88"/>
      <c r="AE632" s="10"/>
      <c r="AF632" s="10"/>
      <c r="AG632" s="10"/>
      <c r="AH632" s="88"/>
      <c r="AI632" s="88"/>
      <c r="AJ632" s="88"/>
      <c r="AK632" s="7"/>
      <c r="AL632" s="7"/>
    </row>
    <row r="633" ht="15.75" customHeight="1">
      <c r="A633" s="88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88"/>
      <c r="N633" s="88"/>
      <c r="O633" s="15"/>
      <c r="P633" s="7"/>
      <c r="Q633" s="7"/>
      <c r="R633" s="15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  <c r="AC633" s="88"/>
      <c r="AD633" s="88"/>
      <c r="AE633" s="10"/>
      <c r="AF633" s="10"/>
      <c r="AG633" s="10"/>
      <c r="AH633" s="88"/>
      <c r="AI633" s="88"/>
      <c r="AJ633" s="88"/>
      <c r="AK633" s="7"/>
      <c r="AL633" s="7"/>
    </row>
    <row r="634" ht="15.75" customHeight="1">
      <c r="A634" s="88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88"/>
      <c r="N634" s="88"/>
      <c r="O634" s="15"/>
      <c r="P634" s="7"/>
      <c r="Q634" s="7"/>
      <c r="R634" s="15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  <c r="AC634" s="88"/>
      <c r="AD634" s="88"/>
      <c r="AE634" s="10"/>
      <c r="AF634" s="10"/>
      <c r="AG634" s="10"/>
      <c r="AH634" s="88"/>
      <c r="AI634" s="88"/>
      <c r="AJ634" s="88"/>
      <c r="AK634" s="7"/>
      <c r="AL634" s="7"/>
    </row>
    <row r="635" ht="15.75" customHeight="1">
      <c r="A635" s="88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88"/>
      <c r="N635" s="88"/>
      <c r="O635" s="15"/>
      <c r="P635" s="7"/>
      <c r="Q635" s="7"/>
      <c r="R635" s="15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  <c r="AC635" s="88"/>
      <c r="AD635" s="88"/>
      <c r="AE635" s="10"/>
      <c r="AF635" s="10"/>
      <c r="AG635" s="10"/>
      <c r="AH635" s="88"/>
      <c r="AI635" s="88"/>
      <c r="AJ635" s="88"/>
      <c r="AK635" s="7"/>
      <c r="AL635" s="7"/>
    </row>
    <row r="636" ht="15.75" customHeight="1">
      <c r="A636" s="88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88"/>
      <c r="N636" s="88"/>
      <c r="O636" s="15"/>
      <c r="P636" s="7"/>
      <c r="Q636" s="7"/>
      <c r="R636" s="15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  <c r="AC636" s="88"/>
      <c r="AD636" s="88"/>
      <c r="AE636" s="10"/>
      <c r="AF636" s="10"/>
      <c r="AG636" s="10"/>
      <c r="AH636" s="88"/>
      <c r="AI636" s="88"/>
      <c r="AJ636" s="88"/>
      <c r="AK636" s="7"/>
      <c r="AL636" s="7"/>
    </row>
    <row r="637" ht="15.75" customHeight="1">
      <c r="A637" s="88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88"/>
      <c r="N637" s="88"/>
      <c r="O637" s="15"/>
      <c r="P637" s="7"/>
      <c r="Q637" s="7"/>
      <c r="R637" s="15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  <c r="AC637" s="88"/>
      <c r="AD637" s="88"/>
      <c r="AE637" s="10"/>
      <c r="AF637" s="10"/>
      <c r="AG637" s="10"/>
      <c r="AH637" s="88"/>
      <c r="AI637" s="88"/>
      <c r="AJ637" s="88"/>
      <c r="AK637" s="7"/>
      <c r="AL637" s="7"/>
    </row>
    <row r="638" ht="15.75" customHeight="1">
      <c r="A638" s="88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88"/>
      <c r="N638" s="88"/>
      <c r="O638" s="15"/>
      <c r="P638" s="7"/>
      <c r="Q638" s="7"/>
      <c r="R638" s="15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  <c r="AC638" s="88"/>
      <c r="AD638" s="88"/>
      <c r="AE638" s="10"/>
      <c r="AF638" s="10"/>
      <c r="AG638" s="10"/>
      <c r="AH638" s="88"/>
      <c r="AI638" s="88"/>
      <c r="AJ638" s="88"/>
      <c r="AK638" s="7"/>
      <c r="AL638" s="7"/>
    </row>
    <row r="639" ht="15.75" customHeight="1">
      <c r="A639" s="88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88"/>
      <c r="N639" s="88"/>
      <c r="O639" s="15"/>
      <c r="P639" s="7"/>
      <c r="Q639" s="7"/>
      <c r="R639" s="15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  <c r="AC639" s="88"/>
      <c r="AD639" s="88"/>
      <c r="AE639" s="10"/>
      <c r="AF639" s="10"/>
      <c r="AG639" s="10"/>
      <c r="AH639" s="88"/>
      <c r="AI639" s="88"/>
      <c r="AJ639" s="88"/>
      <c r="AK639" s="7"/>
      <c r="AL639" s="7"/>
    </row>
    <row r="640" ht="15.75" customHeight="1">
      <c r="A640" s="88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88"/>
      <c r="N640" s="88"/>
      <c r="O640" s="15"/>
      <c r="P640" s="7"/>
      <c r="Q640" s="7"/>
      <c r="R640" s="15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  <c r="AC640" s="88"/>
      <c r="AD640" s="88"/>
      <c r="AE640" s="10"/>
      <c r="AF640" s="10"/>
      <c r="AG640" s="10"/>
      <c r="AH640" s="88"/>
      <c r="AI640" s="88"/>
      <c r="AJ640" s="88"/>
      <c r="AK640" s="7"/>
      <c r="AL640" s="7"/>
    </row>
    <row r="641" ht="15.75" customHeight="1">
      <c r="A641" s="88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88"/>
      <c r="N641" s="88"/>
      <c r="O641" s="15"/>
      <c r="P641" s="7"/>
      <c r="Q641" s="7"/>
      <c r="R641" s="15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  <c r="AC641" s="88"/>
      <c r="AD641" s="88"/>
      <c r="AE641" s="10"/>
      <c r="AF641" s="10"/>
      <c r="AG641" s="10"/>
      <c r="AH641" s="88"/>
      <c r="AI641" s="88"/>
      <c r="AJ641" s="88"/>
      <c r="AK641" s="7"/>
      <c r="AL641" s="7"/>
    </row>
    <row r="642" ht="15.75" customHeight="1">
      <c r="A642" s="88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88"/>
      <c r="N642" s="88"/>
      <c r="O642" s="15"/>
      <c r="P642" s="7"/>
      <c r="Q642" s="7"/>
      <c r="R642" s="15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  <c r="AC642" s="88"/>
      <c r="AD642" s="88"/>
      <c r="AE642" s="10"/>
      <c r="AF642" s="10"/>
      <c r="AG642" s="10"/>
      <c r="AH642" s="88"/>
      <c r="AI642" s="88"/>
      <c r="AJ642" s="88"/>
      <c r="AK642" s="7"/>
      <c r="AL642" s="7"/>
    </row>
    <row r="643" ht="15.75" customHeight="1">
      <c r="A643" s="88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88"/>
      <c r="N643" s="88"/>
      <c r="O643" s="15"/>
      <c r="P643" s="7"/>
      <c r="Q643" s="7"/>
      <c r="R643" s="15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  <c r="AC643" s="88"/>
      <c r="AD643" s="88"/>
      <c r="AE643" s="10"/>
      <c r="AF643" s="10"/>
      <c r="AG643" s="10"/>
      <c r="AH643" s="88"/>
      <c r="AI643" s="88"/>
      <c r="AJ643" s="88"/>
      <c r="AK643" s="7"/>
      <c r="AL643" s="7"/>
    </row>
    <row r="644" ht="15.75" customHeight="1">
      <c r="A644" s="88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88"/>
      <c r="N644" s="88"/>
      <c r="O644" s="15"/>
      <c r="P644" s="7"/>
      <c r="Q644" s="7"/>
      <c r="R644" s="15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  <c r="AC644" s="88"/>
      <c r="AD644" s="88"/>
      <c r="AE644" s="10"/>
      <c r="AF644" s="10"/>
      <c r="AG644" s="10"/>
      <c r="AH644" s="88"/>
      <c r="AI644" s="88"/>
      <c r="AJ644" s="88"/>
      <c r="AK644" s="7"/>
      <c r="AL644" s="7"/>
    </row>
    <row r="645" ht="15.75" customHeight="1">
      <c r="A645" s="88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88"/>
      <c r="N645" s="88"/>
      <c r="O645" s="15"/>
      <c r="P645" s="7"/>
      <c r="Q645" s="7"/>
      <c r="R645" s="15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  <c r="AC645" s="88"/>
      <c r="AD645" s="88"/>
      <c r="AE645" s="10"/>
      <c r="AF645" s="10"/>
      <c r="AG645" s="10"/>
      <c r="AH645" s="88"/>
      <c r="AI645" s="88"/>
      <c r="AJ645" s="88"/>
      <c r="AK645" s="7"/>
      <c r="AL645" s="7"/>
    </row>
    <row r="646" ht="15.75" customHeight="1">
      <c r="A646" s="88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88"/>
      <c r="N646" s="88"/>
      <c r="O646" s="15"/>
      <c r="P646" s="7"/>
      <c r="Q646" s="7"/>
      <c r="R646" s="15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  <c r="AC646" s="88"/>
      <c r="AD646" s="88"/>
      <c r="AE646" s="10"/>
      <c r="AF646" s="10"/>
      <c r="AG646" s="10"/>
      <c r="AH646" s="88"/>
      <c r="AI646" s="88"/>
      <c r="AJ646" s="88"/>
      <c r="AK646" s="7"/>
      <c r="AL646" s="7"/>
    </row>
    <row r="647" ht="15.75" customHeight="1">
      <c r="A647" s="88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88"/>
      <c r="N647" s="88"/>
      <c r="O647" s="15"/>
      <c r="P647" s="7"/>
      <c r="Q647" s="7"/>
      <c r="R647" s="15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  <c r="AC647" s="88"/>
      <c r="AD647" s="88"/>
      <c r="AE647" s="10"/>
      <c r="AF647" s="10"/>
      <c r="AG647" s="10"/>
      <c r="AH647" s="88"/>
      <c r="AI647" s="88"/>
      <c r="AJ647" s="88"/>
      <c r="AK647" s="7"/>
      <c r="AL647" s="7"/>
    </row>
    <row r="648" ht="15.75" customHeight="1">
      <c r="A648" s="88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88"/>
      <c r="N648" s="88"/>
      <c r="O648" s="15"/>
      <c r="P648" s="7"/>
      <c r="Q648" s="7"/>
      <c r="R648" s="15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  <c r="AC648" s="88"/>
      <c r="AD648" s="88"/>
      <c r="AE648" s="10"/>
      <c r="AF648" s="10"/>
      <c r="AG648" s="10"/>
      <c r="AH648" s="88"/>
      <c r="AI648" s="88"/>
      <c r="AJ648" s="88"/>
      <c r="AK648" s="7"/>
      <c r="AL648" s="7"/>
    </row>
    <row r="649" ht="15.75" customHeight="1">
      <c r="A649" s="88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88"/>
      <c r="N649" s="88"/>
      <c r="O649" s="15"/>
      <c r="P649" s="7"/>
      <c r="Q649" s="7"/>
      <c r="R649" s="15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  <c r="AC649" s="88"/>
      <c r="AD649" s="88"/>
      <c r="AE649" s="10"/>
      <c r="AF649" s="10"/>
      <c r="AG649" s="10"/>
      <c r="AH649" s="88"/>
      <c r="AI649" s="88"/>
      <c r="AJ649" s="88"/>
      <c r="AK649" s="7"/>
      <c r="AL649" s="7"/>
    </row>
    <row r="650" ht="15.75" customHeight="1">
      <c r="A650" s="88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88"/>
      <c r="N650" s="88"/>
      <c r="O650" s="15"/>
      <c r="P650" s="7"/>
      <c r="Q650" s="7"/>
      <c r="R650" s="15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  <c r="AC650" s="88"/>
      <c r="AD650" s="88"/>
      <c r="AE650" s="10"/>
      <c r="AF650" s="10"/>
      <c r="AG650" s="10"/>
      <c r="AH650" s="88"/>
      <c r="AI650" s="88"/>
      <c r="AJ650" s="88"/>
      <c r="AK650" s="7"/>
      <c r="AL650" s="7"/>
    </row>
    <row r="651" ht="15.75" customHeight="1">
      <c r="A651" s="88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88"/>
      <c r="N651" s="88"/>
      <c r="O651" s="15"/>
      <c r="P651" s="7"/>
      <c r="Q651" s="7"/>
      <c r="R651" s="15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  <c r="AC651" s="88"/>
      <c r="AD651" s="88"/>
      <c r="AE651" s="10"/>
      <c r="AF651" s="10"/>
      <c r="AG651" s="10"/>
      <c r="AH651" s="88"/>
      <c r="AI651" s="88"/>
      <c r="AJ651" s="88"/>
      <c r="AK651" s="7"/>
      <c r="AL651" s="7"/>
    </row>
    <row r="652" ht="15.75" customHeight="1">
      <c r="A652" s="88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88"/>
      <c r="N652" s="88"/>
      <c r="O652" s="15"/>
      <c r="P652" s="7"/>
      <c r="Q652" s="7"/>
      <c r="R652" s="15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  <c r="AC652" s="88"/>
      <c r="AD652" s="88"/>
      <c r="AE652" s="10"/>
      <c r="AF652" s="10"/>
      <c r="AG652" s="10"/>
      <c r="AH652" s="88"/>
      <c r="AI652" s="88"/>
      <c r="AJ652" s="88"/>
      <c r="AK652" s="7"/>
      <c r="AL652" s="7"/>
    </row>
    <row r="653" ht="15.75" customHeight="1">
      <c r="A653" s="88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88"/>
      <c r="N653" s="88"/>
      <c r="O653" s="15"/>
      <c r="P653" s="7"/>
      <c r="Q653" s="7"/>
      <c r="R653" s="15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  <c r="AC653" s="88"/>
      <c r="AD653" s="88"/>
      <c r="AE653" s="10"/>
      <c r="AF653" s="10"/>
      <c r="AG653" s="10"/>
      <c r="AH653" s="88"/>
      <c r="AI653" s="88"/>
      <c r="AJ653" s="88"/>
      <c r="AK653" s="7"/>
      <c r="AL653" s="7"/>
    </row>
    <row r="654" ht="15.75" customHeight="1">
      <c r="A654" s="88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88"/>
      <c r="N654" s="88"/>
      <c r="O654" s="15"/>
      <c r="P654" s="7"/>
      <c r="Q654" s="7"/>
      <c r="R654" s="15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  <c r="AC654" s="88"/>
      <c r="AD654" s="88"/>
      <c r="AE654" s="10"/>
      <c r="AF654" s="10"/>
      <c r="AG654" s="10"/>
      <c r="AH654" s="88"/>
      <c r="AI654" s="88"/>
      <c r="AJ654" s="88"/>
      <c r="AK654" s="7"/>
      <c r="AL654" s="7"/>
    </row>
    <row r="655" ht="15.75" customHeight="1">
      <c r="A655" s="88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88"/>
      <c r="N655" s="88"/>
      <c r="O655" s="15"/>
      <c r="P655" s="7"/>
      <c r="Q655" s="7"/>
      <c r="R655" s="15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  <c r="AC655" s="88"/>
      <c r="AD655" s="88"/>
      <c r="AE655" s="10"/>
      <c r="AF655" s="10"/>
      <c r="AG655" s="10"/>
      <c r="AH655" s="88"/>
      <c r="AI655" s="88"/>
      <c r="AJ655" s="88"/>
      <c r="AK655" s="7"/>
      <c r="AL655" s="7"/>
    </row>
    <row r="656" ht="15.75" customHeight="1">
      <c r="A656" s="88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88"/>
      <c r="N656" s="88"/>
      <c r="O656" s="15"/>
      <c r="P656" s="7"/>
      <c r="Q656" s="7"/>
      <c r="R656" s="15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  <c r="AC656" s="88"/>
      <c r="AD656" s="88"/>
      <c r="AE656" s="10"/>
      <c r="AF656" s="10"/>
      <c r="AG656" s="10"/>
      <c r="AH656" s="88"/>
      <c r="AI656" s="88"/>
      <c r="AJ656" s="88"/>
      <c r="AK656" s="7"/>
      <c r="AL656" s="7"/>
    </row>
    <row r="657" ht="15.75" customHeight="1">
      <c r="A657" s="88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88"/>
      <c r="N657" s="88"/>
      <c r="O657" s="15"/>
      <c r="P657" s="7"/>
      <c r="Q657" s="7"/>
      <c r="R657" s="15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  <c r="AC657" s="88"/>
      <c r="AD657" s="88"/>
      <c r="AE657" s="10"/>
      <c r="AF657" s="10"/>
      <c r="AG657" s="10"/>
      <c r="AH657" s="88"/>
      <c r="AI657" s="88"/>
      <c r="AJ657" s="88"/>
      <c r="AK657" s="7"/>
      <c r="AL657" s="7"/>
    </row>
    <row r="658" ht="15.75" customHeight="1">
      <c r="A658" s="88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88"/>
      <c r="N658" s="88"/>
      <c r="O658" s="15"/>
      <c r="P658" s="7"/>
      <c r="Q658" s="7"/>
      <c r="R658" s="15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  <c r="AC658" s="88"/>
      <c r="AD658" s="88"/>
      <c r="AE658" s="10"/>
      <c r="AF658" s="10"/>
      <c r="AG658" s="10"/>
      <c r="AH658" s="88"/>
      <c r="AI658" s="88"/>
      <c r="AJ658" s="88"/>
      <c r="AK658" s="7"/>
      <c r="AL658" s="7"/>
    </row>
    <row r="659" ht="15.75" customHeight="1">
      <c r="A659" s="88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88"/>
      <c r="N659" s="88"/>
      <c r="O659" s="15"/>
      <c r="P659" s="7"/>
      <c r="Q659" s="7"/>
      <c r="R659" s="15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  <c r="AC659" s="88"/>
      <c r="AD659" s="88"/>
      <c r="AE659" s="10"/>
      <c r="AF659" s="10"/>
      <c r="AG659" s="10"/>
      <c r="AH659" s="88"/>
      <c r="AI659" s="88"/>
      <c r="AJ659" s="88"/>
      <c r="AK659" s="7"/>
      <c r="AL659" s="7"/>
    </row>
    <row r="660" ht="15.75" customHeight="1">
      <c r="A660" s="88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88"/>
      <c r="N660" s="88"/>
      <c r="O660" s="15"/>
      <c r="P660" s="7"/>
      <c r="Q660" s="7"/>
      <c r="R660" s="15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  <c r="AC660" s="88"/>
      <c r="AD660" s="88"/>
      <c r="AE660" s="10"/>
      <c r="AF660" s="10"/>
      <c r="AG660" s="10"/>
      <c r="AH660" s="88"/>
      <c r="AI660" s="88"/>
      <c r="AJ660" s="88"/>
      <c r="AK660" s="7"/>
      <c r="AL660" s="7"/>
    </row>
    <row r="661" ht="15.75" customHeight="1">
      <c r="A661" s="88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88"/>
      <c r="N661" s="88"/>
      <c r="O661" s="15"/>
      <c r="P661" s="7"/>
      <c r="Q661" s="7"/>
      <c r="R661" s="15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  <c r="AC661" s="88"/>
      <c r="AD661" s="88"/>
      <c r="AE661" s="10"/>
      <c r="AF661" s="10"/>
      <c r="AG661" s="10"/>
      <c r="AH661" s="88"/>
      <c r="AI661" s="88"/>
      <c r="AJ661" s="88"/>
      <c r="AK661" s="7"/>
      <c r="AL661" s="7"/>
    </row>
    <row r="662" ht="15.75" customHeight="1">
      <c r="A662" s="88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88"/>
      <c r="N662" s="88"/>
      <c r="O662" s="15"/>
      <c r="P662" s="7"/>
      <c r="Q662" s="7"/>
      <c r="R662" s="15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  <c r="AC662" s="88"/>
      <c r="AD662" s="88"/>
      <c r="AE662" s="10"/>
      <c r="AF662" s="10"/>
      <c r="AG662" s="10"/>
      <c r="AH662" s="88"/>
      <c r="AI662" s="88"/>
      <c r="AJ662" s="88"/>
      <c r="AK662" s="7"/>
      <c r="AL662" s="7"/>
    </row>
    <row r="663" ht="15.75" customHeight="1">
      <c r="A663" s="88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88"/>
      <c r="N663" s="88"/>
      <c r="O663" s="15"/>
      <c r="P663" s="7"/>
      <c r="Q663" s="7"/>
      <c r="R663" s="15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  <c r="AC663" s="88"/>
      <c r="AD663" s="88"/>
      <c r="AE663" s="10"/>
      <c r="AF663" s="10"/>
      <c r="AG663" s="10"/>
      <c r="AH663" s="88"/>
      <c r="AI663" s="88"/>
      <c r="AJ663" s="88"/>
      <c r="AK663" s="7"/>
      <c r="AL663" s="7"/>
    </row>
    <row r="664" ht="15.75" customHeight="1">
      <c r="A664" s="88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88"/>
      <c r="N664" s="88"/>
      <c r="O664" s="15"/>
      <c r="P664" s="7"/>
      <c r="Q664" s="7"/>
      <c r="R664" s="15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  <c r="AC664" s="88"/>
      <c r="AD664" s="88"/>
      <c r="AE664" s="10"/>
      <c r="AF664" s="10"/>
      <c r="AG664" s="10"/>
      <c r="AH664" s="88"/>
      <c r="AI664" s="88"/>
      <c r="AJ664" s="88"/>
      <c r="AK664" s="7"/>
      <c r="AL664" s="7"/>
    </row>
    <row r="665" ht="15.75" customHeight="1">
      <c r="A665" s="88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88"/>
      <c r="N665" s="88"/>
      <c r="O665" s="15"/>
      <c r="P665" s="7"/>
      <c r="Q665" s="7"/>
      <c r="R665" s="15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C665" s="88"/>
      <c r="AD665" s="88"/>
      <c r="AE665" s="10"/>
      <c r="AF665" s="10"/>
      <c r="AG665" s="10"/>
      <c r="AH665" s="88"/>
      <c r="AI665" s="88"/>
      <c r="AJ665" s="88"/>
      <c r="AK665" s="7"/>
      <c r="AL665" s="7"/>
    </row>
    <row r="666" ht="15.75" customHeight="1">
      <c r="A666" s="88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88"/>
      <c r="N666" s="88"/>
      <c r="O666" s="15"/>
      <c r="P666" s="7"/>
      <c r="Q666" s="7"/>
      <c r="R666" s="15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  <c r="AC666" s="88"/>
      <c r="AD666" s="88"/>
      <c r="AE666" s="10"/>
      <c r="AF666" s="10"/>
      <c r="AG666" s="10"/>
      <c r="AH666" s="88"/>
      <c r="AI666" s="88"/>
      <c r="AJ666" s="88"/>
      <c r="AK666" s="7"/>
      <c r="AL666" s="7"/>
    </row>
    <row r="667" ht="15.75" customHeight="1">
      <c r="A667" s="88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88"/>
      <c r="N667" s="88"/>
      <c r="O667" s="15"/>
      <c r="P667" s="7"/>
      <c r="Q667" s="7"/>
      <c r="R667" s="15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  <c r="AC667" s="88"/>
      <c r="AD667" s="88"/>
      <c r="AE667" s="10"/>
      <c r="AF667" s="10"/>
      <c r="AG667" s="10"/>
      <c r="AH667" s="88"/>
      <c r="AI667" s="88"/>
      <c r="AJ667" s="88"/>
      <c r="AK667" s="7"/>
      <c r="AL667" s="7"/>
    </row>
    <row r="668" ht="15.75" customHeight="1">
      <c r="A668" s="88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88"/>
      <c r="N668" s="88"/>
      <c r="O668" s="15"/>
      <c r="P668" s="7"/>
      <c r="Q668" s="7"/>
      <c r="R668" s="15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  <c r="AC668" s="88"/>
      <c r="AD668" s="88"/>
      <c r="AE668" s="10"/>
      <c r="AF668" s="10"/>
      <c r="AG668" s="10"/>
      <c r="AH668" s="88"/>
      <c r="AI668" s="88"/>
      <c r="AJ668" s="88"/>
      <c r="AK668" s="7"/>
      <c r="AL668" s="7"/>
    </row>
    <row r="669" ht="15.75" customHeight="1">
      <c r="A669" s="88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88"/>
      <c r="N669" s="88"/>
      <c r="O669" s="15"/>
      <c r="P669" s="7"/>
      <c r="Q669" s="7"/>
      <c r="R669" s="15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  <c r="AC669" s="88"/>
      <c r="AD669" s="88"/>
      <c r="AE669" s="10"/>
      <c r="AF669" s="10"/>
      <c r="AG669" s="10"/>
      <c r="AH669" s="88"/>
      <c r="AI669" s="88"/>
      <c r="AJ669" s="88"/>
      <c r="AK669" s="7"/>
      <c r="AL669" s="7"/>
    </row>
    <row r="670" ht="15.75" customHeight="1">
      <c r="A670" s="88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88"/>
      <c r="N670" s="88"/>
      <c r="O670" s="15"/>
      <c r="P670" s="7"/>
      <c r="Q670" s="7"/>
      <c r="R670" s="15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  <c r="AC670" s="88"/>
      <c r="AD670" s="88"/>
      <c r="AE670" s="10"/>
      <c r="AF670" s="10"/>
      <c r="AG670" s="10"/>
      <c r="AH670" s="88"/>
      <c r="AI670" s="88"/>
      <c r="AJ670" s="88"/>
      <c r="AK670" s="7"/>
      <c r="AL670" s="7"/>
    </row>
    <row r="671" ht="15.75" customHeight="1">
      <c r="A671" s="88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88"/>
      <c r="N671" s="88"/>
      <c r="O671" s="15"/>
      <c r="P671" s="7"/>
      <c r="Q671" s="7"/>
      <c r="R671" s="15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  <c r="AC671" s="88"/>
      <c r="AD671" s="88"/>
      <c r="AE671" s="10"/>
      <c r="AF671" s="10"/>
      <c r="AG671" s="10"/>
      <c r="AH671" s="88"/>
      <c r="AI671" s="88"/>
      <c r="AJ671" s="88"/>
      <c r="AK671" s="7"/>
      <c r="AL671" s="7"/>
    </row>
    <row r="672" ht="15.75" customHeight="1">
      <c r="A672" s="88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88"/>
      <c r="N672" s="88"/>
      <c r="O672" s="15"/>
      <c r="P672" s="7"/>
      <c r="Q672" s="7"/>
      <c r="R672" s="15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  <c r="AC672" s="88"/>
      <c r="AD672" s="88"/>
      <c r="AE672" s="10"/>
      <c r="AF672" s="10"/>
      <c r="AG672" s="10"/>
      <c r="AH672" s="88"/>
      <c r="AI672" s="88"/>
      <c r="AJ672" s="88"/>
      <c r="AK672" s="7"/>
      <c r="AL672" s="7"/>
    </row>
    <row r="673" ht="15.75" customHeight="1">
      <c r="A673" s="88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88"/>
      <c r="N673" s="88"/>
      <c r="O673" s="15"/>
      <c r="P673" s="7"/>
      <c r="Q673" s="7"/>
      <c r="R673" s="15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  <c r="AC673" s="88"/>
      <c r="AD673" s="88"/>
      <c r="AE673" s="10"/>
      <c r="AF673" s="10"/>
      <c r="AG673" s="10"/>
      <c r="AH673" s="88"/>
      <c r="AI673" s="88"/>
      <c r="AJ673" s="88"/>
      <c r="AK673" s="7"/>
      <c r="AL673" s="7"/>
    </row>
    <row r="674" ht="15.75" customHeight="1">
      <c r="A674" s="88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88"/>
      <c r="N674" s="88"/>
      <c r="O674" s="15"/>
      <c r="P674" s="7"/>
      <c r="Q674" s="7"/>
      <c r="R674" s="15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  <c r="AC674" s="88"/>
      <c r="AD674" s="88"/>
      <c r="AE674" s="10"/>
      <c r="AF674" s="10"/>
      <c r="AG674" s="10"/>
      <c r="AH674" s="88"/>
      <c r="AI674" s="88"/>
      <c r="AJ674" s="88"/>
      <c r="AK674" s="7"/>
      <c r="AL674" s="7"/>
    </row>
    <row r="675" ht="15.75" customHeight="1">
      <c r="A675" s="88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88"/>
      <c r="N675" s="88"/>
      <c r="O675" s="15"/>
      <c r="P675" s="7"/>
      <c r="Q675" s="7"/>
      <c r="R675" s="15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  <c r="AC675" s="88"/>
      <c r="AD675" s="88"/>
      <c r="AE675" s="10"/>
      <c r="AF675" s="10"/>
      <c r="AG675" s="10"/>
      <c r="AH675" s="88"/>
      <c r="AI675" s="88"/>
      <c r="AJ675" s="88"/>
      <c r="AK675" s="7"/>
      <c r="AL675" s="7"/>
    </row>
    <row r="676" ht="15.75" customHeight="1">
      <c r="A676" s="88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88"/>
      <c r="N676" s="88"/>
      <c r="O676" s="15"/>
      <c r="P676" s="7"/>
      <c r="Q676" s="7"/>
      <c r="R676" s="15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  <c r="AC676" s="88"/>
      <c r="AD676" s="88"/>
      <c r="AE676" s="10"/>
      <c r="AF676" s="10"/>
      <c r="AG676" s="10"/>
      <c r="AH676" s="88"/>
      <c r="AI676" s="88"/>
      <c r="AJ676" s="88"/>
      <c r="AK676" s="7"/>
      <c r="AL676" s="7"/>
    </row>
    <row r="677" ht="15.75" customHeight="1">
      <c r="A677" s="88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88"/>
      <c r="N677" s="88"/>
      <c r="O677" s="15"/>
      <c r="P677" s="7"/>
      <c r="Q677" s="7"/>
      <c r="R677" s="15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  <c r="AC677" s="88"/>
      <c r="AD677" s="88"/>
      <c r="AE677" s="10"/>
      <c r="AF677" s="10"/>
      <c r="AG677" s="10"/>
      <c r="AH677" s="88"/>
      <c r="AI677" s="88"/>
      <c r="AJ677" s="88"/>
      <c r="AK677" s="7"/>
      <c r="AL677" s="7"/>
    </row>
    <row r="678" ht="15.75" customHeight="1">
      <c r="A678" s="88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88"/>
      <c r="N678" s="88"/>
      <c r="O678" s="15"/>
      <c r="P678" s="7"/>
      <c r="Q678" s="7"/>
      <c r="R678" s="15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  <c r="AC678" s="88"/>
      <c r="AD678" s="88"/>
      <c r="AE678" s="10"/>
      <c r="AF678" s="10"/>
      <c r="AG678" s="10"/>
      <c r="AH678" s="88"/>
      <c r="AI678" s="88"/>
      <c r="AJ678" s="88"/>
      <c r="AK678" s="7"/>
      <c r="AL678" s="7"/>
    </row>
    <row r="679" ht="15.75" customHeight="1">
      <c r="A679" s="88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88"/>
      <c r="N679" s="88"/>
      <c r="O679" s="15"/>
      <c r="P679" s="7"/>
      <c r="Q679" s="7"/>
      <c r="R679" s="15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  <c r="AC679" s="88"/>
      <c r="AD679" s="88"/>
      <c r="AE679" s="10"/>
      <c r="AF679" s="10"/>
      <c r="AG679" s="10"/>
      <c r="AH679" s="88"/>
      <c r="AI679" s="88"/>
      <c r="AJ679" s="88"/>
      <c r="AK679" s="7"/>
      <c r="AL679" s="7"/>
    </row>
    <row r="680" ht="15.75" customHeight="1">
      <c r="A680" s="88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88"/>
      <c r="N680" s="88"/>
      <c r="O680" s="15"/>
      <c r="P680" s="7"/>
      <c r="Q680" s="7"/>
      <c r="R680" s="15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  <c r="AC680" s="88"/>
      <c r="AD680" s="88"/>
      <c r="AE680" s="10"/>
      <c r="AF680" s="10"/>
      <c r="AG680" s="10"/>
      <c r="AH680" s="88"/>
      <c r="AI680" s="88"/>
      <c r="AJ680" s="88"/>
      <c r="AK680" s="7"/>
      <c r="AL680" s="7"/>
    </row>
    <row r="681" ht="15.75" customHeight="1">
      <c r="A681" s="88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88"/>
      <c r="N681" s="88"/>
      <c r="O681" s="15"/>
      <c r="P681" s="7"/>
      <c r="Q681" s="7"/>
      <c r="R681" s="15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  <c r="AC681" s="88"/>
      <c r="AD681" s="88"/>
      <c r="AE681" s="10"/>
      <c r="AF681" s="10"/>
      <c r="AG681" s="10"/>
      <c r="AH681" s="88"/>
      <c r="AI681" s="88"/>
      <c r="AJ681" s="88"/>
      <c r="AK681" s="7"/>
      <c r="AL681" s="7"/>
    </row>
    <row r="682" ht="15.75" customHeight="1">
      <c r="A682" s="88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88"/>
      <c r="N682" s="88"/>
      <c r="O682" s="15"/>
      <c r="P682" s="7"/>
      <c r="Q682" s="7"/>
      <c r="R682" s="15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  <c r="AC682" s="88"/>
      <c r="AD682" s="88"/>
      <c r="AE682" s="10"/>
      <c r="AF682" s="10"/>
      <c r="AG682" s="10"/>
      <c r="AH682" s="88"/>
      <c r="AI682" s="88"/>
      <c r="AJ682" s="88"/>
      <c r="AK682" s="7"/>
      <c r="AL682" s="7"/>
    </row>
    <row r="683" ht="15.75" customHeight="1">
      <c r="A683" s="88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88"/>
      <c r="N683" s="88"/>
      <c r="O683" s="15"/>
      <c r="P683" s="7"/>
      <c r="Q683" s="7"/>
      <c r="R683" s="15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  <c r="AC683" s="88"/>
      <c r="AD683" s="88"/>
      <c r="AE683" s="10"/>
      <c r="AF683" s="10"/>
      <c r="AG683" s="10"/>
      <c r="AH683" s="88"/>
      <c r="AI683" s="88"/>
      <c r="AJ683" s="88"/>
      <c r="AK683" s="7"/>
      <c r="AL683" s="7"/>
    </row>
    <row r="684" ht="15.75" customHeight="1">
      <c r="A684" s="88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88"/>
      <c r="N684" s="88"/>
      <c r="O684" s="15"/>
      <c r="P684" s="7"/>
      <c r="Q684" s="7"/>
      <c r="R684" s="15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  <c r="AC684" s="88"/>
      <c r="AD684" s="88"/>
      <c r="AE684" s="10"/>
      <c r="AF684" s="10"/>
      <c r="AG684" s="10"/>
      <c r="AH684" s="88"/>
      <c r="AI684" s="88"/>
      <c r="AJ684" s="88"/>
      <c r="AK684" s="7"/>
      <c r="AL684" s="7"/>
    </row>
    <row r="685" ht="15.75" customHeight="1">
      <c r="A685" s="88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88"/>
      <c r="N685" s="88"/>
      <c r="O685" s="15"/>
      <c r="P685" s="7"/>
      <c r="Q685" s="7"/>
      <c r="R685" s="15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  <c r="AC685" s="88"/>
      <c r="AD685" s="88"/>
      <c r="AE685" s="10"/>
      <c r="AF685" s="10"/>
      <c r="AG685" s="10"/>
      <c r="AH685" s="88"/>
      <c r="AI685" s="88"/>
      <c r="AJ685" s="88"/>
      <c r="AK685" s="7"/>
      <c r="AL685" s="7"/>
    </row>
    <row r="686" ht="15.75" customHeight="1">
      <c r="A686" s="88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88"/>
      <c r="N686" s="88"/>
      <c r="O686" s="15"/>
      <c r="P686" s="7"/>
      <c r="Q686" s="7"/>
      <c r="R686" s="15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  <c r="AC686" s="88"/>
      <c r="AD686" s="88"/>
      <c r="AE686" s="10"/>
      <c r="AF686" s="10"/>
      <c r="AG686" s="10"/>
      <c r="AH686" s="88"/>
      <c r="AI686" s="88"/>
      <c r="AJ686" s="88"/>
      <c r="AK686" s="7"/>
      <c r="AL686" s="7"/>
    </row>
    <row r="687" ht="15.75" customHeight="1">
      <c r="A687" s="88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88"/>
      <c r="N687" s="88"/>
      <c r="O687" s="15"/>
      <c r="P687" s="7"/>
      <c r="Q687" s="7"/>
      <c r="R687" s="15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  <c r="AC687" s="88"/>
      <c r="AD687" s="88"/>
      <c r="AE687" s="10"/>
      <c r="AF687" s="10"/>
      <c r="AG687" s="10"/>
      <c r="AH687" s="88"/>
      <c r="AI687" s="88"/>
      <c r="AJ687" s="88"/>
      <c r="AK687" s="7"/>
      <c r="AL687" s="7"/>
    </row>
    <row r="688" ht="15.75" customHeight="1">
      <c r="A688" s="88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88"/>
      <c r="N688" s="88"/>
      <c r="O688" s="15"/>
      <c r="P688" s="7"/>
      <c r="Q688" s="7"/>
      <c r="R688" s="15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  <c r="AC688" s="88"/>
      <c r="AD688" s="88"/>
      <c r="AE688" s="10"/>
      <c r="AF688" s="10"/>
      <c r="AG688" s="10"/>
      <c r="AH688" s="88"/>
      <c r="AI688" s="88"/>
      <c r="AJ688" s="88"/>
      <c r="AK688" s="7"/>
      <c r="AL688" s="7"/>
    </row>
    <row r="689" ht="15.75" customHeight="1">
      <c r="A689" s="88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88"/>
      <c r="N689" s="88"/>
      <c r="O689" s="15"/>
      <c r="P689" s="7"/>
      <c r="Q689" s="7"/>
      <c r="R689" s="15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  <c r="AC689" s="88"/>
      <c r="AD689" s="88"/>
      <c r="AE689" s="10"/>
      <c r="AF689" s="10"/>
      <c r="AG689" s="10"/>
      <c r="AH689" s="88"/>
      <c r="AI689" s="88"/>
      <c r="AJ689" s="88"/>
      <c r="AK689" s="7"/>
      <c r="AL689" s="7"/>
    </row>
    <row r="690" ht="15.75" customHeight="1">
      <c r="A690" s="88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88"/>
      <c r="N690" s="88"/>
      <c r="O690" s="15"/>
      <c r="P690" s="7"/>
      <c r="Q690" s="7"/>
      <c r="R690" s="15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  <c r="AC690" s="88"/>
      <c r="AD690" s="88"/>
      <c r="AE690" s="10"/>
      <c r="AF690" s="10"/>
      <c r="AG690" s="10"/>
      <c r="AH690" s="88"/>
      <c r="AI690" s="88"/>
      <c r="AJ690" s="88"/>
      <c r="AK690" s="7"/>
      <c r="AL690" s="7"/>
    </row>
    <row r="691" ht="15.75" customHeight="1">
      <c r="A691" s="88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88"/>
      <c r="N691" s="88"/>
      <c r="O691" s="15"/>
      <c r="P691" s="7"/>
      <c r="Q691" s="7"/>
      <c r="R691" s="15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  <c r="AC691" s="88"/>
      <c r="AD691" s="88"/>
      <c r="AE691" s="10"/>
      <c r="AF691" s="10"/>
      <c r="AG691" s="10"/>
      <c r="AH691" s="88"/>
      <c r="AI691" s="88"/>
      <c r="AJ691" s="88"/>
      <c r="AK691" s="7"/>
      <c r="AL691" s="7"/>
    </row>
    <row r="692" ht="15.75" customHeight="1">
      <c r="A692" s="88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88"/>
      <c r="N692" s="88"/>
      <c r="O692" s="15"/>
      <c r="P692" s="7"/>
      <c r="Q692" s="7"/>
      <c r="R692" s="15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  <c r="AC692" s="88"/>
      <c r="AD692" s="88"/>
      <c r="AE692" s="10"/>
      <c r="AF692" s="10"/>
      <c r="AG692" s="10"/>
      <c r="AH692" s="88"/>
      <c r="AI692" s="88"/>
      <c r="AJ692" s="88"/>
      <c r="AK692" s="7"/>
      <c r="AL692" s="7"/>
    </row>
    <row r="693" ht="15.75" customHeight="1">
      <c r="A693" s="88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88"/>
      <c r="N693" s="88"/>
      <c r="O693" s="15"/>
      <c r="P693" s="7"/>
      <c r="Q693" s="7"/>
      <c r="R693" s="15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  <c r="AC693" s="88"/>
      <c r="AD693" s="88"/>
      <c r="AE693" s="10"/>
      <c r="AF693" s="10"/>
      <c r="AG693" s="10"/>
      <c r="AH693" s="88"/>
      <c r="AI693" s="88"/>
      <c r="AJ693" s="88"/>
      <c r="AK693" s="7"/>
      <c r="AL693" s="7"/>
    </row>
    <row r="694" ht="15.75" customHeight="1">
      <c r="A694" s="88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88"/>
      <c r="N694" s="88"/>
      <c r="O694" s="15"/>
      <c r="P694" s="7"/>
      <c r="Q694" s="7"/>
      <c r="R694" s="15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  <c r="AC694" s="88"/>
      <c r="AD694" s="88"/>
      <c r="AE694" s="10"/>
      <c r="AF694" s="10"/>
      <c r="AG694" s="10"/>
      <c r="AH694" s="88"/>
      <c r="AI694" s="88"/>
      <c r="AJ694" s="88"/>
      <c r="AK694" s="7"/>
      <c r="AL694" s="7"/>
    </row>
    <row r="695" ht="15.75" customHeight="1">
      <c r="A695" s="88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88"/>
      <c r="N695" s="88"/>
      <c r="O695" s="15"/>
      <c r="P695" s="7"/>
      <c r="Q695" s="7"/>
      <c r="R695" s="15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  <c r="AC695" s="88"/>
      <c r="AD695" s="88"/>
      <c r="AE695" s="10"/>
      <c r="AF695" s="10"/>
      <c r="AG695" s="10"/>
      <c r="AH695" s="88"/>
      <c r="AI695" s="88"/>
      <c r="AJ695" s="88"/>
      <c r="AK695" s="7"/>
      <c r="AL695" s="7"/>
    </row>
    <row r="696" ht="15.75" customHeight="1">
      <c r="A696" s="88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88"/>
      <c r="N696" s="88"/>
      <c r="O696" s="15"/>
      <c r="P696" s="7"/>
      <c r="Q696" s="7"/>
      <c r="R696" s="15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  <c r="AC696" s="88"/>
      <c r="AD696" s="88"/>
      <c r="AE696" s="10"/>
      <c r="AF696" s="10"/>
      <c r="AG696" s="10"/>
      <c r="AH696" s="88"/>
      <c r="AI696" s="88"/>
      <c r="AJ696" s="88"/>
      <c r="AK696" s="7"/>
      <c r="AL696" s="7"/>
    </row>
    <row r="697" ht="15.75" customHeight="1">
      <c r="A697" s="88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88"/>
      <c r="N697" s="88"/>
      <c r="O697" s="15"/>
      <c r="P697" s="7"/>
      <c r="Q697" s="7"/>
      <c r="R697" s="15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  <c r="AC697" s="88"/>
      <c r="AD697" s="88"/>
      <c r="AE697" s="10"/>
      <c r="AF697" s="10"/>
      <c r="AG697" s="10"/>
      <c r="AH697" s="88"/>
      <c r="AI697" s="88"/>
      <c r="AJ697" s="88"/>
      <c r="AK697" s="7"/>
      <c r="AL697" s="7"/>
    </row>
    <row r="698" ht="15.75" customHeight="1">
      <c r="A698" s="88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88"/>
      <c r="N698" s="88"/>
      <c r="O698" s="15"/>
      <c r="P698" s="7"/>
      <c r="Q698" s="7"/>
      <c r="R698" s="15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  <c r="AC698" s="88"/>
      <c r="AD698" s="88"/>
      <c r="AE698" s="10"/>
      <c r="AF698" s="10"/>
      <c r="AG698" s="10"/>
      <c r="AH698" s="88"/>
      <c r="AI698" s="88"/>
      <c r="AJ698" s="88"/>
      <c r="AK698" s="7"/>
      <c r="AL698" s="7"/>
    </row>
    <row r="699" ht="15.75" customHeight="1">
      <c r="A699" s="88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88"/>
      <c r="N699" s="88"/>
      <c r="O699" s="15"/>
      <c r="P699" s="7"/>
      <c r="Q699" s="7"/>
      <c r="R699" s="15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  <c r="AC699" s="88"/>
      <c r="AD699" s="88"/>
      <c r="AE699" s="10"/>
      <c r="AF699" s="10"/>
      <c r="AG699" s="10"/>
      <c r="AH699" s="88"/>
      <c r="AI699" s="88"/>
      <c r="AJ699" s="88"/>
      <c r="AK699" s="7"/>
      <c r="AL699" s="7"/>
    </row>
    <row r="700" ht="15.75" customHeight="1">
      <c r="A700" s="88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88"/>
      <c r="N700" s="88"/>
      <c r="O700" s="15"/>
      <c r="P700" s="7"/>
      <c r="Q700" s="7"/>
      <c r="R700" s="15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  <c r="AC700" s="88"/>
      <c r="AD700" s="88"/>
      <c r="AE700" s="10"/>
      <c r="AF700" s="10"/>
      <c r="AG700" s="10"/>
      <c r="AH700" s="88"/>
      <c r="AI700" s="88"/>
      <c r="AJ700" s="88"/>
      <c r="AK700" s="7"/>
      <c r="AL700" s="7"/>
    </row>
    <row r="701" ht="15.75" customHeight="1">
      <c r="A701" s="88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88"/>
      <c r="N701" s="88"/>
      <c r="O701" s="15"/>
      <c r="P701" s="7"/>
      <c r="Q701" s="7"/>
      <c r="R701" s="15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  <c r="AC701" s="88"/>
      <c r="AD701" s="88"/>
      <c r="AE701" s="10"/>
      <c r="AF701" s="10"/>
      <c r="AG701" s="10"/>
      <c r="AH701" s="88"/>
      <c r="AI701" s="88"/>
      <c r="AJ701" s="88"/>
      <c r="AK701" s="7"/>
      <c r="AL701" s="7"/>
    </row>
    <row r="702" ht="15.75" customHeight="1">
      <c r="A702" s="88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88"/>
      <c r="N702" s="88"/>
      <c r="O702" s="15"/>
      <c r="P702" s="7"/>
      <c r="Q702" s="7"/>
      <c r="R702" s="15"/>
      <c r="S702" s="88"/>
      <c r="T702" s="88"/>
      <c r="U702" s="88"/>
      <c r="V702" s="88"/>
      <c r="W702" s="88"/>
      <c r="X702" s="88"/>
      <c r="Y702" s="88"/>
      <c r="Z702" s="88"/>
      <c r="AA702" s="88"/>
      <c r="AB702" s="88"/>
      <c r="AC702" s="88"/>
      <c r="AD702" s="88"/>
      <c r="AE702" s="10"/>
      <c r="AF702" s="10"/>
      <c r="AG702" s="10"/>
      <c r="AH702" s="88"/>
      <c r="AI702" s="88"/>
      <c r="AJ702" s="88"/>
      <c r="AK702" s="7"/>
      <c r="AL702" s="7"/>
    </row>
    <row r="703" ht="15.75" customHeight="1">
      <c r="A703" s="88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88"/>
      <c r="N703" s="88"/>
      <c r="O703" s="15"/>
      <c r="P703" s="7"/>
      <c r="Q703" s="7"/>
      <c r="R703" s="15"/>
      <c r="S703" s="88"/>
      <c r="T703" s="88"/>
      <c r="U703" s="88"/>
      <c r="V703" s="88"/>
      <c r="W703" s="88"/>
      <c r="X703" s="88"/>
      <c r="Y703" s="88"/>
      <c r="Z703" s="88"/>
      <c r="AA703" s="88"/>
      <c r="AB703" s="88"/>
      <c r="AC703" s="88"/>
      <c r="AD703" s="88"/>
      <c r="AE703" s="10"/>
      <c r="AF703" s="10"/>
      <c r="AG703" s="10"/>
      <c r="AH703" s="88"/>
      <c r="AI703" s="88"/>
      <c r="AJ703" s="88"/>
      <c r="AK703" s="7"/>
      <c r="AL703" s="7"/>
    </row>
    <row r="704" ht="15.75" customHeight="1">
      <c r="A704" s="88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88"/>
      <c r="N704" s="88"/>
      <c r="O704" s="15"/>
      <c r="P704" s="7"/>
      <c r="Q704" s="7"/>
      <c r="R704" s="15"/>
      <c r="S704" s="88"/>
      <c r="T704" s="88"/>
      <c r="U704" s="88"/>
      <c r="V704" s="88"/>
      <c r="W704" s="88"/>
      <c r="X704" s="88"/>
      <c r="Y704" s="88"/>
      <c r="Z704" s="88"/>
      <c r="AA704" s="88"/>
      <c r="AB704" s="88"/>
      <c r="AC704" s="88"/>
      <c r="AD704" s="88"/>
      <c r="AE704" s="10"/>
      <c r="AF704" s="10"/>
      <c r="AG704" s="10"/>
      <c r="AH704" s="88"/>
      <c r="AI704" s="88"/>
      <c r="AJ704" s="88"/>
      <c r="AK704" s="7"/>
      <c r="AL704" s="7"/>
    </row>
    <row r="705" ht="15.75" customHeight="1">
      <c r="A705" s="88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88"/>
      <c r="N705" s="88"/>
      <c r="O705" s="15"/>
      <c r="P705" s="7"/>
      <c r="Q705" s="7"/>
      <c r="R705" s="15"/>
      <c r="S705" s="88"/>
      <c r="T705" s="88"/>
      <c r="U705" s="88"/>
      <c r="V705" s="88"/>
      <c r="W705" s="88"/>
      <c r="X705" s="88"/>
      <c r="Y705" s="88"/>
      <c r="Z705" s="88"/>
      <c r="AA705" s="88"/>
      <c r="AB705" s="88"/>
      <c r="AC705" s="88"/>
      <c r="AD705" s="88"/>
      <c r="AE705" s="10"/>
      <c r="AF705" s="10"/>
      <c r="AG705" s="10"/>
      <c r="AH705" s="88"/>
      <c r="AI705" s="88"/>
      <c r="AJ705" s="88"/>
      <c r="AK705" s="7"/>
      <c r="AL705" s="7"/>
    </row>
    <row r="706" ht="15.75" customHeight="1">
      <c r="A706" s="88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88"/>
      <c r="N706" s="88"/>
      <c r="O706" s="15"/>
      <c r="P706" s="7"/>
      <c r="Q706" s="7"/>
      <c r="R706" s="15"/>
      <c r="S706" s="88"/>
      <c r="T706" s="88"/>
      <c r="U706" s="88"/>
      <c r="V706" s="88"/>
      <c r="W706" s="88"/>
      <c r="X706" s="88"/>
      <c r="Y706" s="88"/>
      <c r="Z706" s="88"/>
      <c r="AA706" s="88"/>
      <c r="AB706" s="88"/>
      <c r="AC706" s="88"/>
      <c r="AD706" s="88"/>
      <c r="AE706" s="10"/>
      <c r="AF706" s="10"/>
      <c r="AG706" s="10"/>
      <c r="AH706" s="88"/>
      <c r="AI706" s="88"/>
      <c r="AJ706" s="88"/>
      <c r="AK706" s="7"/>
      <c r="AL706" s="7"/>
    </row>
    <row r="707" ht="15.75" customHeight="1">
      <c r="A707" s="88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88"/>
      <c r="N707" s="88"/>
      <c r="O707" s="15"/>
      <c r="P707" s="7"/>
      <c r="Q707" s="7"/>
      <c r="R707" s="15"/>
      <c r="S707" s="88"/>
      <c r="T707" s="88"/>
      <c r="U707" s="88"/>
      <c r="V707" s="88"/>
      <c r="W707" s="88"/>
      <c r="X707" s="88"/>
      <c r="Y707" s="88"/>
      <c r="Z707" s="88"/>
      <c r="AA707" s="88"/>
      <c r="AB707" s="88"/>
      <c r="AC707" s="88"/>
      <c r="AD707" s="88"/>
      <c r="AE707" s="10"/>
      <c r="AF707" s="10"/>
      <c r="AG707" s="10"/>
      <c r="AH707" s="88"/>
      <c r="AI707" s="88"/>
      <c r="AJ707" s="88"/>
      <c r="AK707" s="7"/>
      <c r="AL707" s="7"/>
    </row>
    <row r="708" ht="15.75" customHeight="1">
      <c r="A708" s="88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88"/>
      <c r="N708" s="88"/>
      <c r="O708" s="15"/>
      <c r="P708" s="7"/>
      <c r="Q708" s="7"/>
      <c r="R708" s="15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  <c r="AC708" s="88"/>
      <c r="AD708" s="88"/>
      <c r="AE708" s="10"/>
      <c r="AF708" s="10"/>
      <c r="AG708" s="10"/>
      <c r="AH708" s="88"/>
      <c r="AI708" s="88"/>
      <c r="AJ708" s="88"/>
      <c r="AK708" s="7"/>
      <c r="AL708" s="7"/>
    </row>
    <row r="709" ht="15.75" customHeight="1">
      <c r="A709" s="88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88"/>
      <c r="N709" s="88"/>
      <c r="O709" s="15"/>
      <c r="P709" s="7"/>
      <c r="Q709" s="7"/>
      <c r="R709" s="15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  <c r="AC709" s="88"/>
      <c r="AD709" s="88"/>
      <c r="AE709" s="10"/>
      <c r="AF709" s="10"/>
      <c r="AG709" s="10"/>
      <c r="AH709" s="88"/>
      <c r="AI709" s="88"/>
      <c r="AJ709" s="88"/>
      <c r="AK709" s="7"/>
      <c r="AL709" s="7"/>
    </row>
    <row r="710" ht="15.75" customHeight="1">
      <c r="A710" s="88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88"/>
      <c r="N710" s="88"/>
      <c r="O710" s="15"/>
      <c r="P710" s="7"/>
      <c r="Q710" s="7"/>
      <c r="R710" s="15"/>
      <c r="S710" s="88"/>
      <c r="T710" s="88"/>
      <c r="U710" s="88"/>
      <c r="V710" s="88"/>
      <c r="W710" s="88"/>
      <c r="X710" s="88"/>
      <c r="Y710" s="88"/>
      <c r="Z710" s="88"/>
      <c r="AA710" s="88"/>
      <c r="AB710" s="88"/>
      <c r="AC710" s="88"/>
      <c r="AD710" s="88"/>
      <c r="AE710" s="10"/>
      <c r="AF710" s="10"/>
      <c r="AG710" s="10"/>
      <c r="AH710" s="88"/>
      <c r="AI710" s="88"/>
      <c r="AJ710" s="88"/>
      <c r="AK710" s="7"/>
      <c r="AL710" s="7"/>
    </row>
    <row r="711" ht="15.75" customHeight="1">
      <c r="A711" s="88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88"/>
      <c r="N711" s="88"/>
      <c r="O711" s="15"/>
      <c r="P711" s="7"/>
      <c r="Q711" s="7"/>
      <c r="R711" s="15"/>
      <c r="S711" s="88"/>
      <c r="T711" s="88"/>
      <c r="U711" s="88"/>
      <c r="V711" s="88"/>
      <c r="W711" s="88"/>
      <c r="X711" s="88"/>
      <c r="Y711" s="88"/>
      <c r="Z711" s="88"/>
      <c r="AA711" s="88"/>
      <c r="AB711" s="88"/>
      <c r="AC711" s="88"/>
      <c r="AD711" s="88"/>
      <c r="AE711" s="10"/>
      <c r="AF711" s="10"/>
      <c r="AG711" s="10"/>
      <c r="AH711" s="88"/>
      <c r="AI711" s="88"/>
      <c r="AJ711" s="88"/>
      <c r="AK711" s="7"/>
      <c r="AL711" s="7"/>
    </row>
    <row r="712" ht="15.75" customHeight="1">
      <c r="A712" s="88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88"/>
      <c r="N712" s="88"/>
      <c r="O712" s="15"/>
      <c r="P712" s="7"/>
      <c r="Q712" s="7"/>
      <c r="R712" s="15"/>
      <c r="S712" s="88"/>
      <c r="T712" s="88"/>
      <c r="U712" s="88"/>
      <c r="V712" s="88"/>
      <c r="W712" s="88"/>
      <c r="X712" s="88"/>
      <c r="Y712" s="88"/>
      <c r="Z712" s="88"/>
      <c r="AA712" s="88"/>
      <c r="AB712" s="88"/>
      <c r="AC712" s="88"/>
      <c r="AD712" s="88"/>
      <c r="AE712" s="10"/>
      <c r="AF712" s="10"/>
      <c r="AG712" s="10"/>
      <c r="AH712" s="88"/>
      <c r="AI712" s="88"/>
      <c r="AJ712" s="88"/>
      <c r="AK712" s="7"/>
      <c r="AL712" s="7"/>
    </row>
    <row r="713" ht="15.75" customHeight="1">
      <c r="A713" s="88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88"/>
      <c r="N713" s="88"/>
      <c r="O713" s="15"/>
      <c r="P713" s="7"/>
      <c r="Q713" s="7"/>
      <c r="R713" s="15"/>
      <c r="S713" s="88"/>
      <c r="T713" s="88"/>
      <c r="U713" s="88"/>
      <c r="V713" s="88"/>
      <c r="W713" s="88"/>
      <c r="X713" s="88"/>
      <c r="Y713" s="88"/>
      <c r="Z713" s="88"/>
      <c r="AA713" s="88"/>
      <c r="AB713" s="88"/>
      <c r="AC713" s="88"/>
      <c r="AD713" s="88"/>
      <c r="AE713" s="10"/>
      <c r="AF713" s="10"/>
      <c r="AG713" s="10"/>
      <c r="AH713" s="88"/>
      <c r="AI713" s="88"/>
      <c r="AJ713" s="88"/>
      <c r="AK713" s="7"/>
      <c r="AL713" s="7"/>
    </row>
    <row r="714" ht="15.75" customHeight="1">
      <c r="A714" s="88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88"/>
      <c r="N714" s="88"/>
      <c r="O714" s="15"/>
      <c r="P714" s="7"/>
      <c r="Q714" s="7"/>
      <c r="R714" s="15"/>
      <c r="S714" s="88"/>
      <c r="T714" s="88"/>
      <c r="U714" s="88"/>
      <c r="V714" s="88"/>
      <c r="W714" s="88"/>
      <c r="X714" s="88"/>
      <c r="Y714" s="88"/>
      <c r="Z714" s="88"/>
      <c r="AA714" s="88"/>
      <c r="AB714" s="88"/>
      <c r="AC714" s="88"/>
      <c r="AD714" s="88"/>
      <c r="AE714" s="10"/>
      <c r="AF714" s="10"/>
      <c r="AG714" s="10"/>
      <c r="AH714" s="88"/>
      <c r="AI714" s="88"/>
      <c r="AJ714" s="88"/>
      <c r="AK714" s="7"/>
      <c r="AL714" s="7"/>
    </row>
    <row r="715" ht="15.75" customHeight="1">
      <c r="A715" s="88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88"/>
      <c r="N715" s="88"/>
      <c r="O715" s="15"/>
      <c r="P715" s="7"/>
      <c r="Q715" s="7"/>
      <c r="R715" s="15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  <c r="AC715" s="88"/>
      <c r="AD715" s="88"/>
      <c r="AE715" s="10"/>
      <c r="AF715" s="10"/>
      <c r="AG715" s="10"/>
      <c r="AH715" s="88"/>
      <c r="AI715" s="88"/>
      <c r="AJ715" s="88"/>
      <c r="AK715" s="7"/>
      <c r="AL715" s="7"/>
    </row>
    <row r="716" ht="15.75" customHeight="1">
      <c r="A716" s="88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88"/>
      <c r="N716" s="88"/>
      <c r="O716" s="15"/>
      <c r="P716" s="7"/>
      <c r="Q716" s="7"/>
      <c r="R716" s="15"/>
      <c r="S716" s="88"/>
      <c r="T716" s="88"/>
      <c r="U716" s="88"/>
      <c r="V716" s="88"/>
      <c r="W716" s="88"/>
      <c r="X716" s="88"/>
      <c r="Y716" s="88"/>
      <c r="Z716" s="88"/>
      <c r="AA716" s="88"/>
      <c r="AB716" s="88"/>
      <c r="AC716" s="88"/>
      <c r="AD716" s="88"/>
      <c r="AE716" s="10"/>
      <c r="AF716" s="10"/>
      <c r="AG716" s="10"/>
      <c r="AH716" s="88"/>
      <c r="AI716" s="88"/>
      <c r="AJ716" s="88"/>
      <c r="AK716" s="7"/>
      <c r="AL716" s="7"/>
    </row>
    <row r="717" ht="15.75" customHeight="1">
      <c r="A717" s="88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88"/>
      <c r="N717" s="88"/>
      <c r="O717" s="15"/>
      <c r="P717" s="7"/>
      <c r="Q717" s="7"/>
      <c r="R717" s="15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  <c r="AC717" s="88"/>
      <c r="AD717" s="88"/>
      <c r="AE717" s="10"/>
      <c r="AF717" s="10"/>
      <c r="AG717" s="10"/>
      <c r="AH717" s="88"/>
      <c r="AI717" s="88"/>
      <c r="AJ717" s="88"/>
      <c r="AK717" s="7"/>
      <c r="AL717" s="7"/>
    </row>
    <row r="718" ht="15.75" customHeight="1">
      <c r="A718" s="88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88"/>
      <c r="N718" s="88"/>
      <c r="O718" s="15"/>
      <c r="P718" s="7"/>
      <c r="Q718" s="7"/>
      <c r="R718" s="15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  <c r="AC718" s="88"/>
      <c r="AD718" s="88"/>
      <c r="AE718" s="10"/>
      <c r="AF718" s="10"/>
      <c r="AG718" s="10"/>
      <c r="AH718" s="88"/>
      <c r="AI718" s="88"/>
      <c r="AJ718" s="88"/>
      <c r="AK718" s="7"/>
      <c r="AL718" s="7"/>
    </row>
    <row r="719" ht="15.75" customHeight="1">
      <c r="A719" s="88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88"/>
      <c r="N719" s="88"/>
      <c r="O719" s="15"/>
      <c r="P719" s="7"/>
      <c r="Q719" s="7"/>
      <c r="R719" s="15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  <c r="AC719" s="88"/>
      <c r="AD719" s="88"/>
      <c r="AE719" s="10"/>
      <c r="AF719" s="10"/>
      <c r="AG719" s="10"/>
      <c r="AH719" s="88"/>
      <c r="AI719" s="88"/>
      <c r="AJ719" s="88"/>
      <c r="AK719" s="7"/>
      <c r="AL719" s="7"/>
    </row>
    <row r="720" ht="15.75" customHeight="1">
      <c r="A720" s="88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88"/>
      <c r="N720" s="88"/>
      <c r="O720" s="15"/>
      <c r="P720" s="7"/>
      <c r="Q720" s="7"/>
      <c r="R720" s="15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  <c r="AC720" s="88"/>
      <c r="AD720" s="88"/>
      <c r="AE720" s="10"/>
      <c r="AF720" s="10"/>
      <c r="AG720" s="10"/>
      <c r="AH720" s="88"/>
      <c r="AI720" s="88"/>
      <c r="AJ720" s="88"/>
      <c r="AK720" s="7"/>
      <c r="AL720" s="7"/>
    </row>
    <row r="721" ht="15.75" customHeight="1">
      <c r="A721" s="88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88"/>
      <c r="N721" s="88"/>
      <c r="O721" s="15"/>
      <c r="P721" s="7"/>
      <c r="Q721" s="7"/>
      <c r="R721" s="15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  <c r="AC721" s="88"/>
      <c r="AD721" s="88"/>
      <c r="AE721" s="10"/>
      <c r="AF721" s="10"/>
      <c r="AG721" s="10"/>
      <c r="AH721" s="88"/>
      <c r="AI721" s="88"/>
      <c r="AJ721" s="88"/>
      <c r="AK721" s="7"/>
      <c r="AL721" s="7"/>
    </row>
    <row r="722" ht="15.75" customHeight="1">
      <c r="A722" s="88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88"/>
      <c r="N722" s="88"/>
      <c r="O722" s="15"/>
      <c r="P722" s="7"/>
      <c r="Q722" s="7"/>
      <c r="R722" s="15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  <c r="AC722" s="88"/>
      <c r="AD722" s="88"/>
      <c r="AE722" s="10"/>
      <c r="AF722" s="10"/>
      <c r="AG722" s="10"/>
      <c r="AH722" s="88"/>
      <c r="AI722" s="88"/>
      <c r="AJ722" s="88"/>
      <c r="AK722" s="7"/>
      <c r="AL722" s="7"/>
    </row>
    <row r="723" ht="15.75" customHeight="1">
      <c r="A723" s="88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88"/>
      <c r="N723" s="88"/>
      <c r="O723" s="15"/>
      <c r="P723" s="7"/>
      <c r="Q723" s="7"/>
      <c r="R723" s="15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  <c r="AC723" s="88"/>
      <c r="AD723" s="88"/>
      <c r="AE723" s="10"/>
      <c r="AF723" s="10"/>
      <c r="AG723" s="10"/>
      <c r="AH723" s="88"/>
      <c r="AI723" s="88"/>
      <c r="AJ723" s="88"/>
      <c r="AK723" s="7"/>
      <c r="AL723" s="7"/>
    </row>
    <row r="724" ht="15.75" customHeight="1">
      <c r="A724" s="88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88"/>
      <c r="N724" s="88"/>
      <c r="O724" s="15"/>
      <c r="P724" s="7"/>
      <c r="Q724" s="7"/>
      <c r="R724" s="15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  <c r="AC724" s="88"/>
      <c r="AD724" s="88"/>
      <c r="AE724" s="10"/>
      <c r="AF724" s="10"/>
      <c r="AG724" s="10"/>
      <c r="AH724" s="88"/>
      <c r="AI724" s="88"/>
      <c r="AJ724" s="88"/>
      <c r="AK724" s="7"/>
      <c r="AL724" s="7"/>
    </row>
    <row r="725" ht="15.75" customHeight="1">
      <c r="A725" s="88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88"/>
      <c r="N725" s="88"/>
      <c r="O725" s="15"/>
      <c r="P725" s="7"/>
      <c r="Q725" s="7"/>
      <c r="R725" s="15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  <c r="AC725" s="88"/>
      <c r="AD725" s="88"/>
      <c r="AE725" s="10"/>
      <c r="AF725" s="10"/>
      <c r="AG725" s="10"/>
      <c r="AH725" s="88"/>
      <c r="AI725" s="88"/>
      <c r="AJ725" s="88"/>
      <c r="AK725" s="7"/>
      <c r="AL725" s="7"/>
    </row>
    <row r="726" ht="15.75" customHeight="1">
      <c r="A726" s="88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88"/>
      <c r="N726" s="88"/>
      <c r="O726" s="15"/>
      <c r="P726" s="7"/>
      <c r="Q726" s="7"/>
      <c r="R726" s="15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  <c r="AC726" s="88"/>
      <c r="AD726" s="88"/>
      <c r="AE726" s="10"/>
      <c r="AF726" s="10"/>
      <c r="AG726" s="10"/>
      <c r="AH726" s="88"/>
      <c r="AI726" s="88"/>
      <c r="AJ726" s="88"/>
      <c r="AK726" s="7"/>
      <c r="AL726" s="7"/>
    </row>
    <row r="727" ht="15.75" customHeight="1">
      <c r="A727" s="88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88"/>
      <c r="N727" s="88"/>
      <c r="O727" s="15"/>
      <c r="P727" s="7"/>
      <c r="Q727" s="7"/>
      <c r="R727" s="15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  <c r="AC727" s="88"/>
      <c r="AD727" s="88"/>
      <c r="AE727" s="10"/>
      <c r="AF727" s="10"/>
      <c r="AG727" s="10"/>
      <c r="AH727" s="88"/>
      <c r="AI727" s="88"/>
      <c r="AJ727" s="88"/>
      <c r="AK727" s="7"/>
      <c r="AL727" s="7"/>
    </row>
    <row r="728" ht="15.75" customHeight="1">
      <c r="A728" s="88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88"/>
      <c r="N728" s="88"/>
      <c r="O728" s="15"/>
      <c r="P728" s="7"/>
      <c r="Q728" s="7"/>
      <c r="R728" s="15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  <c r="AC728" s="88"/>
      <c r="AD728" s="88"/>
      <c r="AE728" s="10"/>
      <c r="AF728" s="10"/>
      <c r="AG728" s="10"/>
      <c r="AH728" s="88"/>
      <c r="AI728" s="88"/>
      <c r="AJ728" s="88"/>
      <c r="AK728" s="7"/>
      <c r="AL728" s="7"/>
    </row>
    <row r="729" ht="15.75" customHeight="1">
      <c r="A729" s="88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88"/>
      <c r="N729" s="88"/>
      <c r="O729" s="15"/>
      <c r="P729" s="7"/>
      <c r="Q729" s="7"/>
      <c r="R729" s="15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  <c r="AC729" s="88"/>
      <c r="AD729" s="88"/>
      <c r="AE729" s="10"/>
      <c r="AF729" s="10"/>
      <c r="AG729" s="10"/>
      <c r="AH729" s="88"/>
      <c r="AI729" s="88"/>
      <c r="AJ729" s="88"/>
      <c r="AK729" s="7"/>
      <c r="AL729" s="7"/>
    </row>
    <row r="730" ht="15.75" customHeight="1">
      <c r="A730" s="88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88"/>
      <c r="N730" s="88"/>
      <c r="O730" s="15"/>
      <c r="P730" s="7"/>
      <c r="Q730" s="7"/>
      <c r="R730" s="15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  <c r="AC730" s="88"/>
      <c r="AD730" s="88"/>
      <c r="AE730" s="10"/>
      <c r="AF730" s="10"/>
      <c r="AG730" s="10"/>
      <c r="AH730" s="88"/>
      <c r="AI730" s="88"/>
      <c r="AJ730" s="88"/>
      <c r="AK730" s="7"/>
      <c r="AL730" s="7"/>
    </row>
    <row r="731" ht="15.75" customHeight="1">
      <c r="A731" s="88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88"/>
      <c r="N731" s="88"/>
      <c r="O731" s="15"/>
      <c r="P731" s="7"/>
      <c r="Q731" s="7"/>
      <c r="R731" s="15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  <c r="AC731" s="88"/>
      <c r="AD731" s="88"/>
      <c r="AE731" s="10"/>
      <c r="AF731" s="10"/>
      <c r="AG731" s="10"/>
      <c r="AH731" s="88"/>
      <c r="AI731" s="88"/>
      <c r="AJ731" s="88"/>
      <c r="AK731" s="7"/>
      <c r="AL731" s="7"/>
    </row>
    <row r="732" ht="15.75" customHeight="1">
      <c r="A732" s="88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88"/>
      <c r="N732" s="88"/>
      <c r="O732" s="15"/>
      <c r="P732" s="7"/>
      <c r="Q732" s="7"/>
      <c r="R732" s="15"/>
      <c r="S732" s="88"/>
      <c r="T732" s="88"/>
      <c r="U732" s="88"/>
      <c r="V732" s="88"/>
      <c r="W732" s="88"/>
      <c r="X732" s="88"/>
      <c r="Y732" s="88"/>
      <c r="Z732" s="88"/>
      <c r="AA732" s="88"/>
      <c r="AB732" s="88"/>
      <c r="AC732" s="88"/>
      <c r="AD732" s="88"/>
      <c r="AE732" s="10"/>
      <c r="AF732" s="10"/>
      <c r="AG732" s="10"/>
      <c r="AH732" s="88"/>
      <c r="AI732" s="88"/>
      <c r="AJ732" s="88"/>
      <c r="AK732" s="7"/>
      <c r="AL732" s="7"/>
    </row>
    <row r="733" ht="15.75" customHeight="1">
      <c r="A733" s="88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88"/>
      <c r="N733" s="88"/>
      <c r="O733" s="15"/>
      <c r="P733" s="7"/>
      <c r="Q733" s="7"/>
      <c r="R733" s="15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  <c r="AC733" s="88"/>
      <c r="AD733" s="88"/>
      <c r="AE733" s="10"/>
      <c r="AF733" s="10"/>
      <c r="AG733" s="10"/>
      <c r="AH733" s="88"/>
      <c r="AI733" s="88"/>
      <c r="AJ733" s="88"/>
      <c r="AK733" s="7"/>
      <c r="AL733" s="7"/>
    </row>
    <row r="734" ht="15.75" customHeight="1">
      <c r="A734" s="88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88"/>
      <c r="N734" s="88"/>
      <c r="O734" s="15"/>
      <c r="P734" s="7"/>
      <c r="Q734" s="7"/>
      <c r="R734" s="15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  <c r="AC734" s="88"/>
      <c r="AD734" s="88"/>
      <c r="AE734" s="10"/>
      <c r="AF734" s="10"/>
      <c r="AG734" s="10"/>
      <c r="AH734" s="88"/>
      <c r="AI734" s="88"/>
      <c r="AJ734" s="88"/>
      <c r="AK734" s="7"/>
      <c r="AL734" s="7"/>
    </row>
    <row r="735" ht="15.75" customHeight="1">
      <c r="A735" s="88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88"/>
      <c r="N735" s="88"/>
      <c r="O735" s="15"/>
      <c r="P735" s="7"/>
      <c r="Q735" s="7"/>
      <c r="R735" s="15"/>
      <c r="S735" s="88"/>
      <c r="T735" s="88"/>
      <c r="U735" s="88"/>
      <c r="V735" s="88"/>
      <c r="W735" s="88"/>
      <c r="X735" s="88"/>
      <c r="Y735" s="88"/>
      <c r="Z735" s="88"/>
      <c r="AA735" s="88"/>
      <c r="AB735" s="88"/>
      <c r="AC735" s="88"/>
      <c r="AD735" s="88"/>
      <c r="AE735" s="10"/>
      <c r="AF735" s="10"/>
      <c r="AG735" s="10"/>
      <c r="AH735" s="88"/>
      <c r="AI735" s="88"/>
      <c r="AJ735" s="88"/>
      <c r="AK735" s="7"/>
      <c r="AL735" s="7"/>
    </row>
    <row r="736" ht="15.75" customHeight="1">
      <c r="A736" s="88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88"/>
      <c r="N736" s="88"/>
      <c r="O736" s="15"/>
      <c r="P736" s="7"/>
      <c r="Q736" s="7"/>
      <c r="R736" s="15"/>
      <c r="S736" s="88"/>
      <c r="T736" s="88"/>
      <c r="U736" s="88"/>
      <c r="V736" s="88"/>
      <c r="W736" s="88"/>
      <c r="X736" s="88"/>
      <c r="Y736" s="88"/>
      <c r="Z736" s="88"/>
      <c r="AA736" s="88"/>
      <c r="AB736" s="88"/>
      <c r="AC736" s="88"/>
      <c r="AD736" s="88"/>
      <c r="AE736" s="10"/>
      <c r="AF736" s="10"/>
      <c r="AG736" s="10"/>
      <c r="AH736" s="88"/>
      <c r="AI736" s="88"/>
      <c r="AJ736" s="88"/>
      <c r="AK736" s="7"/>
      <c r="AL736" s="7"/>
    </row>
    <row r="737" ht="15.75" customHeight="1">
      <c r="A737" s="88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88"/>
      <c r="N737" s="88"/>
      <c r="O737" s="15"/>
      <c r="P737" s="7"/>
      <c r="Q737" s="7"/>
      <c r="R737" s="15"/>
      <c r="S737" s="88"/>
      <c r="T737" s="88"/>
      <c r="U737" s="88"/>
      <c r="V737" s="88"/>
      <c r="W737" s="88"/>
      <c r="X737" s="88"/>
      <c r="Y737" s="88"/>
      <c r="Z737" s="88"/>
      <c r="AA737" s="88"/>
      <c r="AB737" s="88"/>
      <c r="AC737" s="88"/>
      <c r="AD737" s="88"/>
      <c r="AE737" s="10"/>
      <c r="AF737" s="10"/>
      <c r="AG737" s="10"/>
      <c r="AH737" s="88"/>
      <c r="AI737" s="88"/>
      <c r="AJ737" s="88"/>
      <c r="AK737" s="7"/>
      <c r="AL737" s="7"/>
    </row>
    <row r="738" ht="15.75" customHeight="1">
      <c r="A738" s="88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88"/>
      <c r="N738" s="88"/>
      <c r="O738" s="15"/>
      <c r="P738" s="7"/>
      <c r="Q738" s="7"/>
      <c r="R738" s="15"/>
      <c r="S738" s="88"/>
      <c r="T738" s="88"/>
      <c r="U738" s="88"/>
      <c r="V738" s="88"/>
      <c r="W738" s="88"/>
      <c r="X738" s="88"/>
      <c r="Y738" s="88"/>
      <c r="Z738" s="88"/>
      <c r="AA738" s="88"/>
      <c r="AB738" s="88"/>
      <c r="AC738" s="88"/>
      <c r="AD738" s="88"/>
      <c r="AE738" s="10"/>
      <c r="AF738" s="10"/>
      <c r="AG738" s="10"/>
      <c r="AH738" s="88"/>
      <c r="AI738" s="88"/>
      <c r="AJ738" s="88"/>
      <c r="AK738" s="7"/>
      <c r="AL738" s="7"/>
    </row>
    <row r="739" ht="15.75" customHeight="1">
      <c r="A739" s="88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88"/>
      <c r="N739" s="88"/>
      <c r="O739" s="15"/>
      <c r="P739" s="7"/>
      <c r="Q739" s="7"/>
      <c r="R739" s="15"/>
      <c r="S739" s="88"/>
      <c r="T739" s="88"/>
      <c r="U739" s="88"/>
      <c r="V739" s="88"/>
      <c r="W739" s="88"/>
      <c r="X739" s="88"/>
      <c r="Y739" s="88"/>
      <c r="Z739" s="88"/>
      <c r="AA739" s="88"/>
      <c r="AB739" s="88"/>
      <c r="AC739" s="88"/>
      <c r="AD739" s="88"/>
      <c r="AE739" s="10"/>
      <c r="AF739" s="10"/>
      <c r="AG739" s="10"/>
      <c r="AH739" s="88"/>
      <c r="AI739" s="88"/>
      <c r="AJ739" s="88"/>
      <c r="AK739" s="7"/>
      <c r="AL739" s="7"/>
    </row>
    <row r="740" ht="15.75" customHeight="1">
      <c r="A740" s="88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88"/>
      <c r="N740" s="88"/>
      <c r="O740" s="15"/>
      <c r="P740" s="7"/>
      <c r="Q740" s="7"/>
      <c r="R740" s="15"/>
      <c r="S740" s="88"/>
      <c r="T740" s="88"/>
      <c r="U740" s="88"/>
      <c r="V740" s="88"/>
      <c r="W740" s="88"/>
      <c r="X740" s="88"/>
      <c r="Y740" s="88"/>
      <c r="Z740" s="88"/>
      <c r="AA740" s="88"/>
      <c r="AB740" s="88"/>
      <c r="AC740" s="88"/>
      <c r="AD740" s="88"/>
      <c r="AE740" s="10"/>
      <c r="AF740" s="10"/>
      <c r="AG740" s="10"/>
      <c r="AH740" s="88"/>
      <c r="AI740" s="88"/>
      <c r="AJ740" s="88"/>
      <c r="AK740" s="7"/>
      <c r="AL740" s="7"/>
    </row>
    <row r="741" ht="15.75" customHeight="1">
      <c r="A741" s="88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88"/>
      <c r="N741" s="88"/>
      <c r="O741" s="15"/>
      <c r="P741" s="7"/>
      <c r="Q741" s="7"/>
      <c r="R741" s="15"/>
      <c r="S741" s="88"/>
      <c r="T741" s="88"/>
      <c r="U741" s="88"/>
      <c r="V741" s="88"/>
      <c r="W741" s="88"/>
      <c r="X741" s="88"/>
      <c r="Y741" s="88"/>
      <c r="Z741" s="88"/>
      <c r="AA741" s="88"/>
      <c r="AB741" s="88"/>
      <c r="AC741" s="88"/>
      <c r="AD741" s="88"/>
      <c r="AE741" s="10"/>
      <c r="AF741" s="10"/>
      <c r="AG741" s="10"/>
      <c r="AH741" s="88"/>
      <c r="AI741" s="88"/>
      <c r="AJ741" s="88"/>
      <c r="AK741" s="7"/>
      <c r="AL741" s="7"/>
    </row>
    <row r="742" ht="15.75" customHeight="1">
      <c r="A742" s="88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88"/>
      <c r="N742" s="88"/>
      <c r="O742" s="15"/>
      <c r="P742" s="7"/>
      <c r="Q742" s="7"/>
      <c r="R742" s="15"/>
      <c r="S742" s="88"/>
      <c r="T742" s="88"/>
      <c r="U742" s="88"/>
      <c r="V742" s="88"/>
      <c r="W742" s="88"/>
      <c r="X742" s="88"/>
      <c r="Y742" s="88"/>
      <c r="Z742" s="88"/>
      <c r="AA742" s="88"/>
      <c r="AB742" s="88"/>
      <c r="AC742" s="88"/>
      <c r="AD742" s="88"/>
      <c r="AE742" s="10"/>
      <c r="AF742" s="10"/>
      <c r="AG742" s="10"/>
      <c r="AH742" s="88"/>
      <c r="AI742" s="88"/>
      <c r="AJ742" s="88"/>
      <c r="AK742" s="7"/>
      <c r="AL742" s="7"/>
    </row>
    <row r="743" ht="15.75" customHeight="1">
      <c r="A743" s="88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88"/>
      <c r="N743" s="88"/>
      <c r="O743" s="15"/>
      <c r="P743" s="7"/>
      <c r="Q743" s="7"/>
      <c r="R743" s="15"/>
      <c r="S743" s="88"/>
      <c r="T743" s="88"/>
      <c r="U743" s="88"/>
      <c r="V743" s="88"/>
      <c r="W743" s="88"/>
      <c r="X743" s="88"/>
      <c r="Y743" s="88"/>
      <c r="Z743" s="88"/>
      <c r="AA743" s="88"/>
      <c r="AB743" s="88"/>
      <c r="AC743" s="88"/>
      <c r="AD743" s="88"/>
      <c r="AE743" s="10"/>
      <c r="AF743" s="10"/>
      <c r="AG743" s="10"/>
      <c r="AH743" s="88"/>
      <c r="AI743" s="88"/>
      <c r="AJ743" s="88"/>
      <c r="AK743" s="7"/>
      <c r="AL743" s="7"/>
    </row>
    <row r="744" ht="15.75" customHeight="1">
      <c r="A744" s="88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88"/>
      <c r="N744" s="88"/>
      <c r="O744" s="15"/>
      <c r="P744" s="7"/>
      <c r="Q744" s="7"/>
      <c r="R744" s="15"/>
      <c r="S744" s="88"/>
      <c r="T744" s="88"/>
      <c r="U744" s="88"/>
      <c r="V744" s="88"/>
      <c r="W744" s="88"/>
      <c r="X744" s="88"/>
      <c r="Y744" s="88"/>
      <c r="Z744" s="88"/>
      <c r="AA744" s="88"/>
      <c r="AB744" s="88"/>
      <c r="AC744" s="88"/>
      <c r="AD744" s="88"/>
      <c r="AE744" s="10"/>
      <c r="AF744" s="10"/>
      <c r="AG744" s="10"/>
      <c r="AH744" s="88"/>
      <c r="AI744" s="88"/>
      <c r="AJ744" s="88"/>
      <c r="AK744" s="7"/>
      <c r="AL744" s="7"/>
    </row>
    <row r="745" ht="15.75" customHeight="1">
      <c r="A745" s="88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88"/>
      <c r="N745" s="88"/>
      <c r="O745" s="15"/>
      <c r="P745" s="7"/>
      <c r="Q745" s="7"/>
      <c r="R745" s="15"/>
      <c r="S745" s="88"/>
      <c r="T745" s="88"/>
      <c r="U745" s="88"/>
      <c r="V745" s="88"/>
      <c r="W745" s="88"/>
      <c r="X745" s="88"/>
      <c r="Y745" s="88"/>
      <c r="Z745" s="88"/>
      <c r="AA745" s="88"/>
      <c r="AB745" s="88"/>
      <c r="AC745" s="88"/>
      <c r="AD745" s="88"/>
      <c r="AE745" s="10"/>
      <c r="AF745" s="10"/>
      <c r="AG745" s="10"/>
      <c r="AH745" s="88"/>
      <c r="AI745" s="88"/>
      <c r="AJ745" s="88"/>
      <c r="AK745" s="7"/>
      <c r="AL745" s="7"/>
    </row>
    <row r="746" ht="15.75" customHeight="1">
      <c r="A746" s="88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88"/>
      <c r="N746" s="88"/>
      <c r="O746" s="15"/>
      <c r="P746" s="7"/>
      <c r="Q746" s="7"/>
      <c r="R746" s="15"/>
      <c r="S746" s="88"/>
      <c r="T746" s="88"/>
      <c r="U746" s="88"/>
      <c r="V746" s="88"/>
      <c r="W746" s="88"/>
      <c r="X746" s="88"/>
      <c r="Y746" s="88"/>
      <c r="Z746" s="88"/>
      <c r="AA746" s="88"/>
      <c r="AB746" s="88"/>
      <c r="AC746" s="88"/>
      <c r="AD746" s="88"/>
      <c r="AE746" s="10"/>
      <c r="AF746" s="10"/>
      <c r="AG746" s="10"/>
      <c r="AH746" s="88"/>
      <c r="AI746" s="88"/>
      <c r="AJ746" s="88"/>
      <c r="AK746" s="7"/>
      <c r="AL746" s="7"/>
    </row>
    <row r="747" ht="15.75" customHeight="1">
      <c r="A747" s="88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88"/>
      <c r="N747" s="88"/>
      <c r="O747" s="15"/>
      <c r="P747" s="7"/>
      <c r="Q747" s="7"/>
      <c r="R747" s="15"/>
      <c r="S747" s="88"/>
      <c r="T747" s="88"/>
      <c r="U747" s="88"/>
      <c r="V747" s="88"/>
      <c r="W747" s="88"/>
      <c r="X747" s="88"/>
      <c r="Y747" s="88"/>
      <c r="Z747" s="88"/>
      <c r="AA747" s="88"/>
      <c r="AB747" s="88"/>
      <c r="AC747" s="88"/>
      <c r="AD747" s="88"/>
      <c r="AE747" s="10"/>
      <c r="AF747" s="10"/>
      <c r="AG747" s="10"/>
      <c r="AH747" s="88"/>
      <c r="AI747" s="88"/>
      <c r="AJ747" s="88"/>
      <c r="AK747" s="7"/>
      <c r="AL747" s="7"/>
    </row>
    <row r="748" ht="15.75" customHeight="1">
      <c r="A748" s="88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88"/>
      <c r="N748" s="88"/>
      <c r="O748" s="15"/>
      <c r="P748" s="7"/>
      <c r="Q748" s="7"/>
      <c r="R748" s="15"/>
      <c r="S748" s="88"/>
      <c r="T748" s="88"/>
      <c r="U748" s="88"/>
      <c r="V748" s="88"/>
      <c r="W748" s="88"/>
      <c r="X748" s="88"/>
      <c r="Y748" s="88"/>
      <c r="Z748" s="88"/>
      <c r="AA748" s="88"/>
      <c r="AB748" s="88"/>
      <c r="AC748" s="88"/>
      <c r="AD748" s="88"/>
      <c r="AE748" s="10"/>
      <c r="AF748" s="10"/>
      <c r="AG748" s="10"/>
      <c r="AH748" s="88"/>
      <c r="AI748" s="88"/>
      <c r="AJ748" s="88"/>
      <c r="AK748" s="7"/>
      <c r="AL748" s="7"/>
    </row>
    <row r="749" ht="15.75" customHeight="1">
      <c r="A749" s="88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88"/>
      <c r="N749" s="88"/>
      <c r="O749" s="15"/>
      <c r="P749" s="7"/>
      <c r="Q749" s="7"/>
      <c r="R749" s="15"/>
      <c r="S749" s="88"/>
      <c r="T749" s="88"/>
      <c r="U749" s="88"/>
      <c r="V749" s="88"/>
      <c r="W749" s="88"/>
      <c r="X749" s="88"/>
      <c r="Y749" s="88"/>
      <c r="Z749" s="88"/>
      <c r="AA749" s="88"/>
      <c r="AB749" s="88"/>
      <c r="AC749" s="88"/>
      <c r="AD749" s="88"/>
      <c r="AE749" s="10"/>
      <c r="AF749" s="10"/>
      <c r="AG749" s="10"/>
      <c r="AH749" s="88"/>
      <c r="AI749" s="88"/>
      <c r="AJ749" s="88"/>
      <c r="AK749" s="7"/>
      <c r="AL749" s="7"/>
    </row>
    <row r="750" ht="15.75" customHeight="1">
      <c r="A750" s="88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88"/>
      <c r="N750" s="88"/>
      <c r="O750" s="15"/>
      <c r="P750" s="7"/>
      <c r="Q750" s="7"/>
      <c r="R750" s="15"/>
      <c r="S750" s="88"/>
      <c r="T750" s="88"/>
      <c r="U750" s="88"/>
      <c r="V750" s="88"/>
      <c r="W750" s="88"/>
      <c r="X750" s="88"/>
      <c r="Y750" s="88"/>
      <c r="Z750" s="88"/>
      <c r="AA750" s="88"/>
      <c r="AB750" s="88"/>
      <c r="AC750" s="88"/>
      <c r="AD750" s="88"/>
      <c r="AE750" s="10"/>
      <c r="AF750" s="10"/>
      <c r="AG750" s="10"/>
      <c r="AH750" s="88"/>
      <c r="AI750" s="88"/>
      <c r="AJ750" s="88"/>
      <c r="AK750" s="7"/>
      <c r="AL750" s="7"/>
    </row>
    <row r="751" ht="15.75" customHeight="1">
      <c r="A751" s="88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88"/>
      <c r="N751" s="88"/>
      <c r="O751" s="15"/>
      <c r="P751" s="7"/>
      <c r="Q751" s="7"/>
      <c r="R751" s="15"/>
      <c r="S751" s="88"/>
      <c r="T751" s="88"/>
      <c r="U751" s="88"/>
      <c r="V751" s="88"/>
      <c r="W751" s="88"/>
      <c r="X751" s="88"/>
      <c r="Y751" s="88"/>
      <c r="Z751" s="88"/>
      <c r="AA751" s="88"/>
      <c r="AB751" s="88"/>
      <c r="AC751" s="88"/>
      <c r="AD751" s="88"/>
      <c r="AE751" s="10"/>
      <c r="AF751" s="10"/>
      <c r="AG751" s="10"/>
      <c r="AH751" s="88"/>
      <c r="AI751" s="88"/>
      <c r="AJ751" s="88"/>
      <c r="AK751" s="7"/>
      <c r="AL751" s="7"/>
    </row>
    <row r="752" ht="15.75" customHeight="1">
      <c r="A752" s="88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88"/>
      <c r="N752" s="88"/>
      <c r="O752" s="15"/>
      <c r="P752" s="7"/>
      <c r="Q752" s="7"/>
      <c r="R752" s="15"/>
      <c r="S752" s="88"/>
      <c r="T752" s="88"/>
      <c r="U752" s="88"/>
      <c r="V752" s="88"/>
      <c r="W752" s="88"/>
      <c r="X752" s="88"/>
      <c r="Y752" s="88"/>
      <c r="Z752" s="88"/>
      <c r="AA752" s="88"/>
      <c r="AB752" s="88"/>
      <c r="AC752" s="88"/>
      <c r="AD752" s="88"/>
      <c r="AE752" s="10"/>
      <c r="AF752" s="10"/>
      <c r="AG752" s="10"/>
      <c r="AH752" s="88"/>
      <c r="AI752" s="88"/>
      <c r="AJ752" s="88"/>
      <c r="AK752" s="7"/>
      <c r="AL752" s="7"/>
    </row>
    <row r="753" ht="15.75" customHeight="1">
      <c r="A753" s="88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88"/>
      <c r="N753" s="88"/>
      <c r="O753" s="15"/>
      <c r="P753" s="7"/>
      <c r="Q753" s="7"/>
      <c r="R753" s="15"/>
      <c r="S753" s="88"/>
      <c r="T753" s="88"/>
      <c r="U753" s="88"/>
      <c r="V753" s="88"/>
      <c r="W753" s="88"/>
      <c r="X753" s="88"/>
      <c r="Y753" s="88"/>
      <c r="Z753" s="88"/>
      <c r="AA753" s="88"/>
      <c r="AB753" s="88"/>
      <c r="AC753" s="88"/>
      <c r="AD753" s="88"/>
      <c r="AE753" s="10"/>
      <c r="AF753" s="10"/>
      <c r="AG753" s="10"/>
      <c r="AH753" s="88"/>
      <c r="AI753" s="88"/>
      <c r="AJ753" s="88"/>
      <c r="AK753" s="7"/>
      <c r="AL753" s="7"/>
    </row>
    <row r="754" ht="15.75" customHeight="1">
      <c r="A754" s="88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88"/>
      <c r="N754" s="88"/>
      <c r="O754" s="15"/>
      <c r="P754" s="7"/>
      <c r="Q754" s="7"/>
      <c r="R754" s="15"/>
      <c r="S754" s="88"/>
      <c r="T754" s="88"/>
      <c r="U754" s="88"/>
      <c r="V754" s="88"/>
      <c r="W754" s="88"/>
      <c r="X754" s="88"/>
      <c r="Y754" s="88"/>
      <c r="Z754" s="88"/>
      <c r="AA754" s="88"/>
      <c r="AB754" s="88"/>
      <c r="AC754" s="88"/>
      <c r="AD754" s="88"/>
      <c r="AE754" s="10"/>
      <c r="AF754" s="10"/>
      <c r="AG754" s="10"/>
      <c r="AH754" s="88"/>
      <c r="AI754" s="88"/>
      <c r="AJ754" s="88"/>
      <c r="AK754" s="7"/>
      <c r="AL754" s="7"/>
    </row>
    <row r="755" ht="15.75" customHeight="1">
      <c r="A755" s="88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88"/>
      <c r="N755" s="88"/>
      <c r="O755" s="15"/>
      <c r="P755" s="7"/>
      <c r="Q755" s="7"/>
      <c r="R755" s="15"/>
      <c r="S755" s="88"/>
      <c r="T755" s="88"/>
      <c r="U755" s="88"/>
      <c r="V755" s="88"/>
      <c r="W755" s="88"/>
      <c r="X755" s="88"/>
      <c r="Y755" s="88"/>
      <c r="Z755" s="88"/>
      <c r="AA755" s="88"/>
      <c r="AB755" s="88"/>
      <c r="AC755" s="88"/>
      <c r="AD755" s="88"/>
      <c r="AE755" s="10"/>
      <c r="AF755" s="10"/>
      <c r="AG755" s="10"/>
      <c r="AH755" s="88"/>
      <c r="AI755" s="88"/>
      <c r="AJ755" s="88"/>
      <c r="AK755" s="7"/>
      <c r="AL755" s="7"/>
    </row>
    <row r="756" ht="15.75" customHeight="1">
      <c r="A756" s="88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88"/>
      <c r="N756" s="88"/>
      <c r="O756" s="15"/>
      <c r="P756" s="7"/>
      <c r="Q756" s="7"/>
      <c r="R756" s="15"/>
      <c r="S756" s="88"/>
      <c r="T756" s="88"/>
      <c r="U756" s="88"/>
      <c r="V756" s="88"/>
      <c r="W756" s="88"/>
      <c r="X756" s="88"/>
      <c r="Y756" s="88"/>
      <c r="Z756" s="88"/>
      <c r="AA756" s="88"/>
      <c r="AB756" s="88"/>
      <c r="AC756" s="88"/>
      <c r="AD756" s="88"/>
      <c r="AE756" s="10"/>
      <c r="AF756" s="10"/>
      <c r="AG756" s="10"/>
      <c r="AH756" s="88"/>
      <c r="AI756" s="88"/>
      <c r="AJ756" s="88"/>
      <c r="AK756" s="7"/>
      <c r="AL756" s="7"/>
    </row>
    <row r="757" ht="15.75" customHeight="1">
      <c r="A757" s="88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88"/>
      <c r="N757" s="88"/>
      <c r="O757" s="15"/>
      <c r="P757" s="7"/>
      <c r="Q757" s="7"/>
      <c r="R757" s="15"/>
      <c r="S757" s="88"/>
      <c r="T757" s="88"/>
      <c r="U757" s="88"/>
      <c r="V757" s="88"/>
      <c r="W757" s="88"/>
      <c r="X757" s="88"/>
      <c r="Y757" s="88"/>
      <c r="Z757" s="88"/>
      <c r="AA757" s="88"/>
      <c r="AB757" s="88"/>
      <c r="AC757" s="88"/>
      <c r="AD757" s="88"/>
      <c r="AE757" s="10"/>
      <c r="AF757" s="10"/>
      <c r="AG757" s="10"/>
      <c r="AH757" s="88"/>
      <c r="AI757" s="88"/>
      <c r="AJ757" s="88"/>
      <c r="AK757" s="7"/>
      <c r="AL757" s="7"/>
    </row>
    <row r="758" ht="15.75" customHeight="1">
      <c r="A758" s="88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88"/>
      <c r="N758" s="88"/>
      <c r="O758" s="15"/>
      <c r="P758" s="7"/>
      <c r="Q758" s="7"/>
      <c r="R758" s="15"/>
      <c r="S758" s="88"/>
      <c r="T758" s="88"/>
      <c r="U758" s="88"/>
      <c r="V758" s="88"/>
      <c r="W758" s="88"/>
      <c r="X758" s="88"/>
      <c r="Y758" s="88"/>
      <c r="Z758" s="88"/>
      <c r="AA758" s="88"/>
      <c r="AB758" s="88"/>
      <c r="AC758" s="88"/>
      <c r="AD758" s="88"/>
      <c r="AE758" s="10"/>
      <c r="AF758" s="10"/>
      <c r="AG758" s="10"/>
      <c r="AH758" s="88"/>
      <c r="AI758" s="88"/>
      <c r="AJ758" s="88"/>
      <c r="AK758" s="7"/>
      <c r="AL758" s="7"/>
    </row>
    <row r="759" ht="15.75" customHeight="1">
      <c r="A759" s="88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88"/>
      <c r="N759" s="88"/>
      <c r="O759" s="15"/>
      <c r="P759" s="7"/>
      <c r="Q759" s="7"/>
      <c r="R759" s="15"/>
      <c r="S759" s="88"/>
      <c r="T759" s="88"/>
      <c r="U759" s="88"/>
      <c r="V759" s="88"/>
      <c r="W759" s="88"/>
      <c r="X759" s="88"/>
      <c r="Y759" s="88"/>
      <c r="Z759" s="88"/>
      <c r="AA759" s="88"/>
      <c r="AB759" s="88"/>
      <c r="AC759" s="88"/>
      <c r="AD759" s="88"/>
      <c r="AE759" s="10"/>
      <c r="AF759" s="10"/>
      <c r="AG759" s="10"/>
      <c r="AH759" s="88"/>
      <c r="AI759" s="88"/>
      <c r="AJ759" s="88"/>
      <c r="AK759" s="7"/>
      <c r="AL759" s="7"/>
    </row>
    <row r="760" ht="15.75" customHeight="1">
      <c r="A760" s="88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88"/>
      <c r="N760" s="88"/>
      <c r="O760" s="15"/>
      <c r="P760" s="7"/>
      <c r="Q760" s="7"/>
      <c r="R760" s="15"/>
      <c r="S760" s="88"/>
      <c r="T760" s="88"/>
      <c r="U760" s="88"/>
      <c r="V760" s="88"/>
      <c r="W760" s="88"/>
      <c r="X760" s="88"/>
      <c r="Y760" s="88"/>
      <c r="Z760" s="88"/>
      <c r="AA760" s="88"/>
      <c r="AB760" s="88"/>
      <c r="AC760" s="88"/>
      <c r="AD760" s="88"/>
      <c r="AE760" s="10"/>
      <c r="AF760" s="10"/>
      <c r="AG760" s="10"/>
      <c r="AH760" s="88"/>
      <c r="AI760" s="88"/>
      <c r="AJ760" s="88"/>
      <c r="AK760" s="7"/>
      <c r="AL760" s="7"/>
    </row>
    <row r="761" ht="15.75" customHeight="1">
      <c r="A761" s="88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88"/>
      <c r="N761" s="88"/>
      <c r="O761" s="15"/>
      <c r="P761" s="7"/>
      <c r="Q761" s="7"/>
      <c r="R761" s="15"/>
      <c r="S761" s="88"/>
      <c r="T761" s="88"/>
      <c r="U761" s="88"/>
      <c r="V761" s="88"/>
      <c r="W761" s="88"/>
      <c r="X761" s="88"/>
      <c r="Y761" s="88"/>
      <c r="Z761" s="88"/>
      <c r="AA761" s="88"/>
      <c r="AB761" s="88"/>
      <c r="AC761" s="88"/>
      <c r="AD761" s="88"/>
      <c r="AE761" s="10"/>
      <c r="AF761" s="10"/>
      <c r="AG761" s="10"/>
      <c r="AH761" s="88"/>
      <c r="AI761" s="88"/>
      <c r="AJ761" s="88"/>
      <c r="AK761" s="7"/>
      <c r="AL761" s="7"/>
    </row>
    <row r="762" ht="15.75" customHeight="1">
      <c r="A762" s="88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88"/>
      <c r="N762" s="88"/>
      <c r="O762" s="15"/>
      <c r="P762" s="7"/>
      <c r="Q762" s="7"/>
      <c r="R762" s="15"/>
      <c r="S762" s="88"/>
      <c r="T762" s="88"/>
      <c r="U762" s="88"/>
      <c r="V762" s="88"/>
      <c r="W762" s="88"/>
      <c r="X762" s="88"/>
      <c r="Y762" s="88"/>
      <c r="Z762" s="88"/>
      <c r="AA762" s="88"/>
      <c r="AB762" s="88"/>
      <c r="AC762" s="88"/>
      <c r="AD762" s="88"/>
      <c r="AE762" s="10"/>
      <c r="AF762" s="10"/>
      <c r="AG762" s="10"/>
      <c r="AH762" s="88"/>
      <c r="AI762" s="88"/>
      <c r="AJ762" s="88"/>
      <c r="AK762" s="7"/>
      <c r="AL762" s="7"/>
    </row>
    <row r="763" ht="15.75" customHeight="1">
      <c r="A763" s="88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88"/>
      <c r="N763" s="88"/>
      <c r="O763" s="15"/>
      <c r="P763" s="7"/>
      <c r="Q763" s="7"/>
      <c r="R763" s="15"/>
      <c r="S763" s="88"/>
      <c r="T763" s="88"/>
      <c r="U763" s="88"/>
      <c r="V763" s="88"/>
      <c r="W763" s="88"/>
      <c r="X763" s="88"/>
      <c r="Y763" s="88"/>
      <c r="Z763" s="88"/>
      <c r="AA763" s="88"/>
      <c r="AB763" s="88"/>
      <c r="AC763" s="88"/>
      <c r="AD763" s="88"/>
      <c r="AE763" s="10"/>
      <c r="AF763" s="10"/>
      <c r="AG763" s="10"/>
      <c r="AH763" s="88"/>
      <c r="AI763" s="88"/>
      <c r="AJ763" s="88"/>
      <c r="AK763" s="7"/>
      <c r="AL763" s="7"/>
    </row>
    <row r="764" ht="15.75" customHeight="1">
      <c r="A764" s="88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88"/>
      <c r="N764" s="88"/>
      <c r="O764" s="15"/>
      <c r="P764" s="7"/>
      <c r="Q764" s="7"/>
      <c r="R764" s="15"/>
      <c r="S764" s="88"/>
      <c r="T764" s="88"/>
      <c r="U764" s="88"/>
      <c r="V764" s="88"/>
      <c r="W764" s="88"/>
      <c r="X764" s="88"/>
      <c r="Y764" s="88"/>
      <c r="Z764" s="88"/>
      <c r="AA764" s="88"/>
      <c r="AB764" s="88"/>
      <c r="AC764" s="88"/>
      <c r="AD764" s="88"/>
      <c r="AE764" s="10"/>
      <c r="AF764" s="10"/>
      <c r="AG764" s="10"/>
      <c r="AH764" s="88"/>
      <c r="AI764" s="88"/>
      <c r="AJ764" s="88"/>
      <c r="AK764" s="7"/>
      <c r="AL764" s="7"/>
    </row>
    <row r="765" ht="15.75" customHeight="1">
      <c r="A765" s="88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88"/>
      <c r="N765" s="88"/>
      <c r="O765" s="15"/>
      <c r="P765" s="7"/>
      <c r="Q765" s="7"/>
      <c r="R765" s="15"/>
      <c r="S765" s="88"/>
      <c r="T765" s="88"/>
      <c r="U765" s="88"/>
      <c r="V765" s="88"/>
      <c r="W765" s="88"/>
      <c r="X765" s="88"/>
      <c r="Y765" s="88"/>
      <c r="Z765" s="88"/>
      <c r="AA765" s="88"/>
      <c r="AB765" s="88"/>
      <c r="AC765" s="88"/>
      <c r="AD765" s="88"/>
      <c r="AE765" s="10"/>
      <c r="AF765" s="10"/>
      <c r="AG765" s="10"/>
      <c r="AH765" s="88"/>
      <c r="AI765" s="88"/>
      <c r="AJ765" s="88"/>
      <c r="AK765" s="7"/>
      <c r="AL765" s="7"/>
    </row>
    <row r="766" ht="15.75" customHeight="1">
      <c r="A766" s="88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88"/>
      <c r="N766" s="88"/>
      <c r="O766" s="15"/>
      <c r="P766" s="7"/>
      <c r="Q766" s="7"/>
      <c r="R766" s="15"/>
      <c r="S766" s="88"/>
      <c r="T766" s="88"/>
      <c r="U766" s="88"/>
      <c r="V766" s="88"/>
      <c r="W766" s="88"/>
      <c r="X766" s="88"/>
      <c r="Y766" s="88"/>
      <c r="Z766" s="88"/>
      <c r="AA766" s="88"/>
      <c r="AB766" s="88"/>
      <c r="AC766" s="88"/>
      <c r="AD766" s="88"/>
      <c r="AE766" s="10"/>
      <c r="AF766" s="10"/>
      <c r="AG766" s="10"/>
      <c r="AH766" s="88"/>
      <c r="AI766" s="88"/>
      <c r="AJ766" s="88"/>
      <c r="AK766" s="7"/>
      <c r="AL766" s="7"/>
    </row>
    <row r="767" ht="15.75" customHeight="1">
      <c r="A767" s="88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88"/>
      <c r="N767" s="88"/>
      <c r="O767" s="15"/>
      <c r="P767" s="7"/>
      <c r="Q767" s="7"/>
      <c r="R767" s="15"/>
      <c r="S767" s="88"/>
      <c r="T767" s="88"/>
      <c r="U767" s="88"/>
      <c r="V767" s="88"/>
      <c r="W767" s="88"/>
      <c r="X767" s="88"/>
      <c r="Y767" s="88"/>
      <c r="Z767" s="88"/>
      <c r="AA767" s="88"/>
      <c r="AB767" s="88"/>
      <c r="AC767" s="88"/>
      <c r="AD767" s="88"/>
      <c r="AE767" s="10"/>
      <c r="AF767" s="10"/>
      <c r="AG767" s="10"/>
      <c r="AH767" s="88"/>
      <c r="AI767" s="88"/>
      <c r="AJ767" s="88"/>
      <c r="AK767" s="7"/>
      <c r="AL767" s="7"/>
    </row>
    <row r="768" ht="15.75" customHeight="1">
      <c r="A768" s="88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88"/>
      <c r="N768" s="88"/>
      <c r="O768" s="15"/>
      <c r="P768" s="7"/>
      <c r="Q768" s="7"/>
      <c r="R768" s="15"/>
      <c r="S768" s="88"/>
      <c r="T768" s="88"/>
      <c r="U768" s="88"/>
      <c r="V768" s="88"/>
      <c r="W768" s="88"/>
      <c r="X768" s="88"/>
      <c r="Y768" s="88"/>
      <c r="Z768" s="88"/>
      <c r="AA768" s="88"/>
      <c r="AB768" s="88"/>
      <c r="AC768" s="88"/>
      <c r="AD768" s="88"/>
      <c r="AE768" s="10"/>
      <c r="AF768" s="10"/>
      <c r="AG768" s="10"/>
      <c r="AH768" s="88"/>
      <c r="AI768" s="88"/>
      <c r="AJ768" s="88"/>
      <c r="AK768" s="7"/>
      <c r="AL768" s="7"/>
    </row>
    <row r="769" ht="15.75" customHeight="1">
      <c r="A769" s="88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88"/>
      <c r="N769" s="88"/>
      <c r="O769" s="15"/>
      <c r="P769" s="7"/>
      <c r="Q769" s="7"/>
      <c r="R769" s="15"/>
      <c r="S769" s="88"/>
      <c r="T769" s="88"/>
      <c r="U769" s="88"/>
      <c r="V769" s="88"/>
      <c r="W769" s="88"/>
      <c r="X769" s="88"/>
      <c r="Y769" s="88"/>
      <c r="Z769" s="88"/>
      <c r="AA769" s="88"/>
      <c r="AB769" s="88"/>
      <c r="AC769" s="88"/>
      <c r="AD769" s="88"/>
      <c r="AE769" s="10"/>
      <c r="AF769" s="10"/>
      <c r="AG769" s="10"/>
      <c r="AH769" s="88"/>
      <c r="AI769" s="88"/>
      <c r="AJ769" s="88"/>
      <c r="AK769" s="7"/>
      <c r="AL769" s="7"/>
    </row>
    <row r="770" ht="15.75" customHeight="1">
      <c r="A770" s="88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88"/>
      <c r="N770" s="88"/>
      <c r="O770" s="15"/>
      <c r="P770" s="7"/>
      <c r="Q770" s="7"/>
      <c r="R770" s="15"/>
      <c r="S770" s="88"/>
      <c r="T770" s="88"/>
      <c r="U770" s="88"/>
      <c r="V770" s="88"/>
      <c r="W770" s="88"/>
      <c r="X770" s="88"/>
      <c r="Y770" s="88"/>
      <c r="Z770" s="88"/>
      <c r="AA770" s="88"/>
      <c r="AB770" s="88"/>
      <c r="AC770" s="88"/>
      <c r="AD770" s="88"/>
      <c r="AE770" s="10"/>
      <c r="AF770" s="10"/>
      <c r="AG770" s="10"/>
      <c r="AH770" s="88"/>
      <c r="AI770" s="88"/>
      <c r="AJ770" s="88"/>
      <c r="AK770" s="7"/>
      <c r="AL770" s="7"/>
    </row>
    <row r="771" ht="15.75" customHeight="1">
      <c r="A771" s="88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88"/>
      <c r="N771" s="88"/>
      <c r="O771" s="15"/>
      <c r="P771" s="7"/>
      <c r="Q771" s="7"/>
      <c r="R771" s="15"/>
      <c r="S771" s="88"/>
      <c r="T771" s="88"/>
      <c r="U771" s="88"/>
      <c r="V771" s="88"/>
      <c r="W771" s="88"/>
      <c r="X771" s="88"/>
      <c r="Y771" s="88"/>
      <c r="Z771" s="88"/>
      <c r="AA771" s="88"/>
      <c r="AB771" s="88"/>
      <c r="AC771" s="88"/>
      <c r="AD771" s="88"/>
      <c r="AE771" s="10"/>
      <c r="AF771" s="10"/>
      <c r="AG771" s="10"/>
      <c r="AH771" s="88"/>
      <c r="AI771" s="88"/>
      <c r="AJ771" s="88"/>
      <c r="AK771" s="7"/>
      <c r="AL771" s="7"/>
    </row>
    <row r="772" ht="15.75" customHeight="1">
      <c r="A772" s="88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88"/>
      <c r="N772" s="88"/>
      <c r="O772" s="15"/>
      <c r="P772" s="7"/>
      <c r="Q772" s="7"/>
      <c r="R772" s="15"/>
      <c r="S772" s="88"/>
      <c r="T772" s="88"/>
      <c r="U772" s="88"/>
      <c r="V772" s="88"/>
      <c r="W772" s="88"/>
      <c r="X772" s="88"/>
      <c r="Y772" s="88"/>
      <c r="Z772" s="88"/>
      <c r="AA772" s="88"/>
      <c r="AB772" s="88"/>
      <c r="AC772" s="88"/>
      <c r="AD772" s="88"/>
      <c r="AE772" s="10"/>
      <c r="AF772" s="10"/>
      <c r="AG772" s="10"/>
      <c r="AH772" s="88"/>
      <c r="AI772" s="88"/>
      <c r="AJ772" s="88"/>
      <c r="AK772" s="7"/>
      <c r="AL772" s="7"/>
    </row>
    <row r="773" ht="15.75" customHeight="1">
      <c r="A773" s="88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88"/>
      <c r="N773" s="88"/>
      <c r="O773" s="15"/>
      <c r="P773" s="7"/>
      <c r="Q773" s="7"/>
      <c r="R773" s="15"/>
      <c r="S773" s="88"/>
      <c r="T773" s="88"/>
      <c r="U773" s="88"/>
      <c r="V773" s="88"/>
      <c r="W773" s="88"/>
      <c r="X773" s="88"/>
      <c r="Y773" s="88"/>
      <c r="Z773" s="88"/>
      <c r="AA773" s="88"/>
      <c r="AB773" s="88"/>
      <c r="AC773" s="88"/>
      <c r="AD773" s="88"/>
      <c r="AE773" s="10"/>
      <c r="AF773" s="10"/>
      <c r="AG773" s="10"/>
      <c r="AH773" s="88"/>
      <c r="AI773" s="88"/>
      <c r="AJ773" s="88"/>
      <c r="AK773" s="7"/>
      <c r="AL773" s="7"/>
    </row>
    <row r="774" ht="15.75" customHeight="1">
      <c r="A774" s="88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88"/>
      <c r="N774" s="88"/>
      <c r="O774" s="15"/>
      <c r="P774" s="7"/>
      <c r="Q774" s="7"/>
      <c r="R774" s="15"/>
      <c r="S774" s="88"/>
      <c r="T774" s="88"/>
      <c r="U774" s="88"/>
      <c r="V774" s="88"/>
      <c r="W774" s="88"/>
      <c r="X774" s="88"/>
      <c r="Y774" s="88"/>
      <c r="Z774" s="88"/>
      <c r="AA774" s="88"/>
      <c r="AB774" s="88"/>
      <c r="AC774" s="88"/>
      <c r="AD774" s="88"/>
      <c r="AE774" s="10"/>
      <c r="AF774" s="10"/>
      <c r="AG774" s="10"/>
      <c r="AH774" s="88"/>
      <c r="AI774" s="88"/>
      <c r="AJ774" s="88"/>
      <c r="AK774" s="7"/>
      <c r="AL774" s="7"/>
    </row>
    <row r="775" ht="15.75" customHeight="1">
      <c r="A775" s="88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88"/>
      <c r="N775" s="88"/>
      <c r="O775" s="15"/>
      <c r="P775" s="7"/>
      <c r="Q775" s="7"/>
      <c r="R775" s="15"/>
      <c r="S775" s="88"/>
      <c r="T775" s="88"/>
      <c r="U775" s="88"/>
      <c r="V775" s="88"/>
      <c r="W775" s="88"/>
      <c r="X775" s="88"/>
      <c r="Y775" s="88"/>
      <c r="Z775" s="88"/>
      <c r="AA775" s="88"/>
      <c r="AB775" s="88"/>
      <c r="AC775" s="88"/>
      <c r="AD775" s="88"/>
      <c r="AE775" s="10"/>
      <c r="AF775" s="10"/>
      <c r="AG775" s="10"/>
      <c r="AH775" s="88"/>
      <c r="AI775" s="88"/>
      <c r="AJ775" s="88"/>
      <c r="AK775" s="7"/>
      <c r="AL775" s="7"/>
    </row>
    <row r="776" ht="15.75" customHeight="1">
      <c r="A776" s="88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88"/>
      <c r="N776" s="88"/>
      <c r="O776" s="15"/>
      <c r="P776" s="7"/>
      <c r="Q776" s="7"/>
      <c r="R776" s="15"/>
      <c r="S776" s="88"/>
      <c r="T776" s="88"/>
      <c r="U776" s="88"/>
      <c r="V776" s="88"/>
      <c r="W776" s="88"/>
      <c r="X776" s="88"/>
      <c r="Y776" s="88"/>
      <c r="Z776" s="88"/>
      <c r="AA776" s="88"/>
      <c r="AB776" s="88"/>
      <c r="AC776" s="88"/>
      <c r="AD776" s="88"/>
      <c r="AE776" s="10"/>
      <c r="AF776" s="10"/>
      <c r="AG776" s="10"/>
      <c r="AH776" s="88"/>
      <c r="AI776" s="88"/>
      <c r="AJ776" s="88"/>
      <c r="AK776" s="7"/>
      <c r="AL776" s="7"/>
    </row>
    <row r="777" ht="15.75" customHeight="1">
      <c r="A777" s="88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88"/>
      <c r="N777" s="88"/>
      <c r="O777" s="15"/>
      <c r="P777" s="7"/>
      <c r="Q777" s="7"/>
      <c r="R777" s="15"/>
      <c r="S777" s="88"/>
      <c r="T777" s="88"/>
      <c r="U777" s="88"/>
      <c r="V777" s="88"/>
      <c r="W777" s="88"/>
      <c r="X777" s="88"/>
      <c r="Y777" s="88"/>
      <c r="Z777" s="88"/>
      <c r="AA777" s="88"/>
      <c r="AB777" s="88"/>
      <c r="AC777" s="88"/>
      <c r="AD777" s="88"/>
      <c r="AE777" s="10"/>
      <c r="AF777" s="10"/>
      <c r="AG777" s="10"/>
      <c r="AH777" s="88"/>
      <c r="AI777" s="88"/>
      <c r="AJ777" s="88"/>
      <c r="AK777" s="7"/>
      <c r="AL777" s="7"/>
    </row>
    <row r="778" ht="15.75" customHeight="1">
      <c r="A778" s="88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88"/>
      <c r="N778" s="88"/>
      <c r="O778" s="15"/>
      <c r="P778" s="7"/>
      <c r="Q778" s="7"/>
      <c r="R778" s="15"/>
      <c r="S778" s="88"/>
      <c r="T778" s="88"/>
      <c r="U778" s="88"/>
      <c r="V778" s="88"/>
      <c r="W778" s="88"/>
      <c r="X778" s="88"/>
      <c r="Y778" s="88"/>
      <c r="Z778" s="88"/>
      <c r="AA778" s="88"/>
      <c r="AB778" s="88"/>
      <c r="AC778" s="88"/>
      <c r="AD778" s="88"/>
      <c r="AE778" s="10"/>
      <c r="AF778" s="10"/>
      <c r="AG778" s="10"/>
      <c r="AH778" s="88"/>
      <c r="AI778" s="88"/>
      <c r="AJ778" s="88"/>
      <c r="AK778" s="7"/>
      <c r="AL778" s="7"/>
    </row>
    <row r="779" ht="15.75" customHeight="1">
      <c r="A779" s="88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88"/>
      <c r="N779" s="88"/>
      <c r="O779" s="15"/>
      <c r="P779" s="7"/>
      <c r="Q779" s="7"/>
      <c r="R779" s="15"/>
      <c r="S779" s="88"/>
      <c r="T779" s="88"/>
      <c r="U779" s="88"/>
      <c r="V779" s="88"/>
      <c r="W779" s="88"/>
      <c r="X779" s="88"/>
      <c r="Y779" s="88"/>
      <c r="Z779" s="88"/>
      <c r="AA779" s="88"/>
      <c r="AB779" s="88"/>
      <c r="AC779" s="88"/>
      <c r="AD779" s="88"/>
      <c r="AE779" s="10"/>
      <c r="AF779" s="10"/>
      <c r="AG779" s="10"/>
      <c r="AH779" s="88"/>
      <c r="AI779" s="88"/>
      <c r="AJ779" s="88"/>
      <c r="AK779" s="7"/>
      <c r="AL779" s="7"/>
    </row>
    <row r="780" ht="15.75" customHeight="1">
      <c r="A780" s="88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88"/>
      <c r="N780" s="88"/>
      <c r="O780" s="15"/>
      <c r="P780" s="7"/>
      <c r="Q780" s="7"/>
      <c r="R780" s="15"/>
      <c r="S780" s="88"/>
      <c r="T780" s="88"/>
      <c r="U780" s="88"/>
      <c r="V780" s="88"/>
      <c r="W780" s="88"/>
      <c r="X780" s="88"/>
      <c r="Y780" s="88"/>
      <c r="Z780" s="88"/>
      <c r="AA780" s="88"/>
      <c r="AB780" s="88"/>
      <c r="AC780" s="88"/>
      <c r="AD780" s="88"/>
      <c r="AE780" s="10"/>
      <c r="AF780" s="10"/>
      <c r="AG780" s="10"/>
      <c r="AH780" s="88"/>
      <c r="AI780" s="88"/>
      <c r="AJ780" s="88"/>
      <c r="AK780" s="7"/>
      <c r="AL780" s="7"/>
    </row>
    <row r="781" ht="15.75" customHeight="1">
      <c r="A781" s="88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88"/>
      <c r="N781" s="88"/>
      <c r="O781" s="15"/>
      <c r="P781" s="7"/>
      <c r="Q781" s="7"/>
      <c r="R781" s="15"/>
      <c r="S781" s="88"/>
      <c r="T781" s="88"/>
      <c r="U781" s="88"/>
      <c r="V781" s="88"/>
      <c r="W781" s="88"/>
      <c r="X781" s="88"/>
      <c r="Y781" s="88"/>
      <c r="Z781" s="88"/>
      <c r="AA781" s="88"/>
      <c r="AB781" s="88"/>
      <c r="AC781" s="88"/>
      <c r="AD781" s="88"/>
      <c r="AE781" s="10"/>
      <c r="AF781" s="10"/>
      <c r="AG781" s="10"/>
      <c r="AH781" s="88"/>
      <c r="AI781" s="88"/>
      <c r="AJ781" s="88"/>
      <c r="AK781" s="7"/>
      <c r="AL781" s="7"/>
    </row>
    <row r="782" ht="15.75" customHeight="1">
      <c r="A782" s="88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88"/>
      <c r="N782" s="88"/>
      <c r="O782" s="15"/>
      <c r="P782" s="7"/>
      <c r="Q782" s="7"/>
      <c r="R782" s="15"/>
      <c r="S782" s="88"/>
      <c r="T782" s="88"/>
      <c r="U782" s="88"/>
      <c r="V782" s="88"/>
      <c r="W782" s="88"/>
      <c r="X782" s="88"/>
      <c r="Y782" s="88"/>
      <c r="Z782" s="88"/>
      <c r="AA782" s="88"/>
      <c r="AB782" s="88"/>
      <c r="AC782" s="88"/>
      <c r="AD782" s="88"/>
      <c r="AE782" s="10"/>
      <c r="AF782" s="10"/>
      <c r="AG782" s="10"/>
      <c r="AH782" s="88"/>
      <c r="AI782" s="88"/>
      <c r="AJ782" s="88"/>
      <c r="AK782" s="7"/>
      <c r="AL782" s="7"/>
    </row>
    <row r="783" ht="15.75" customHeight="1">
      <c r="A783" s="88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88"/>
      <c r="N783" s="88"/>
      <c r="O783" s="15"/>
      <c r="P783" s="7"/>
      <c r="Q783" s="7"/>
      <c r="R783" s="15"/>
      <c r="S783" s="88"/>
      <c r="T783" s="88"/>
      <c r="U783" s="88"/>
      <c r="V783" s="88"/>
      <c r="W783" s="88"/>
      <c r="X783" s="88"/>
      <c r="Y783" s="88"/>
      <c r="Z783" s="88"/>
      <c r="AA783" s="88"/>
      <c r="AB783" s="88"/>
      <c r="AC783" s="88"/>
      <c r="AD783" s="88"/>
      <c r="AE783" s="10"/>
      <c r="AF783" s="10"/>
      <c r="AG783" s="10"/>
      <c r="AH783" s="88"/>
      <c r="AI783" s="88"/>
      <c r="AJ783" s="88"/>
      <c r="AK783" s="7"/>
      <c r="AL783" s="7"/>
    </row>
    <row r="784" ht="15.75" customHeight="1">
      <c r="A784" s="88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88"/>
      <c r="N784" s="88"/>
      <c r="O784" s="15"/>
      <c r="P784" s="7"/>
      <c r="Q784" s="7"/>
      <c r="R784" s="15"/>
      <c r="S784" s="88"/>
      <c r="T784" s="88"/>
      <c r="U784" s="88"/>
      <c r="V784" s="88"/>
      <c r="W784" s="88"/>
      <c r="X784" s="88"/>
      <c r="Y784" s="88"/>
      <c r="Z784" s="88"/>
      <c r="AA784" s="88"/>
      <c r="AB784" s="88"/>
      <c r="AC784" s="88"/>
      <c r="AD784" s="88"/>
      <c r="AE784" s="10"/>
      <c r="AF784" s="10"/>
      <c r="AG784" s="10"/>
      <c r="AH784" s="88"/>
      <c r="AI784" s="88"/>
      <c r="AJ784" s="88"/>
      <c r="AK784" s="7"/>
      <c r="AL784" s="7"/>
    </row>
    <row r="785" ht="15.75" customHeight="1">
      <c r="A785" s="88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88"/>
      <c r="N785" s="88"/>
      <c r="O785" s="15"/>
      <c r="P785" s="7"/>
      <c r="Q785" s="7"/>
      <c r="R785" s="15"/>
      <c r="S785" s="88"/>
      <c r="T785" s="88"/>
      <c r="U785" s="88"/>
      <c r="V785" s="88"/>
      <c r="W785" s="88"/>
      <c r="X785" s="88"/>
      <c r="Y785" s="88"/>
      <c r="Z785" s="88"/>
      <c r="AA785" s="88"/>
      <c r="AB785" s="88"/>
      <c r="AC785" s="88"/>
      <c r="AD785" s="88"/>
      <c r="AE785" s="10"/>
      <c r="AF785" s="10"/>
      <c r="AG785" s="10"/>
      <c r="AH785" s="88"/>
      <c r="AI785" s="88"/>
      <c r="AJ785" s="88"/>
      <c r="AK785" s="7"/>
      <c r="AL785" s="7"/>
    </row>
    <row r="786" ht="15.75" customHeight="1">
      <c r="A786" s="88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88"/>
      <c r="N786" s="88"/>
      <c r="O786" s="15"/>
      <c r="P786" s="7"/>
      <c r="Q786" s="7"/>
      <c r="R786" s="15"/>
      <c r="S786" s="88"/>
      <c r="T786" s="88"/>
      <c r="U786" s="88"/>
      <c r="V786" s="88"/>
      <c r="W786" s="88"/>
      <c r="X786" s="88"/>
      <c r="Y786" s="88"/>
      <c r="Z786" s="88"/>
      <c r="AA786" s="88"/>
      <c r="AB786" s="88"/>
      <c r="AC786" s="88"/>
      <c r="AD786" s="88"/>
      <c r="AE786" s="10"/>
      <c r="AF786" s="10"/>
      <c r="AG786" s="10"/>
      <c r="AH786" s="88"/>
      <c r="AI786" s="88"/>
      <c r="AJ786" s="88"/>
      <c r="AK786" s="7"/>
      <c r="AL786" s="7"/>
    </row>
    <row r="787" ht="15.75" customHeight="1">
      <c r="A787" s="88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88"/>
      <c r="N787" s="88"/>
      <c r="O787" s="15"/>
      <c r="P787" s="7"/>
      <c r="Q787" s="7"/>
      <c r="R787" s="15"/>
      <c r="S787" s="88"/>
      <c r="T787" s="88"/>
      <c r="U787" s="88"/>
      <c r="V787" s="88"/>
      <c r="W787" s="88"/>
      <c r="X787" s="88"/>
      <c r="Y787" s="88"/>
      <c r="Z787" s="88"/>
      <c r="AA787" s="88"/>
      <c r="AB787" s="88"/>
      <c r="AC787" s="88"/>
      <c r="AD787" s="88"/>
      <c r="AE787" s="10"/>
      <c r="AF787" s="10"/>
      <c r="AG787" s="10"/>
      <c r="AH787" s="88"/>
      <c r="AI787" s="88"/>
      <c r="AJ787" s="88"/>
      <c r="AK787" s="7"/>
      <c r="AL787" s="7"/>
    </row>
    <row r="788" ht="15.75" customHeight="1">
      <c r="A788" s="88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88"/>
      <c r="N788" s="88"/>
      <c r="O788" s="15"/>
      <c r="P788" s="7"/>
      <c r="Q788" s="7"/>
      <c r="R788" s="15"/>
      <c r="S788" s="88"/>
      <c r="T788" s="88"/>
      <c r="U788" s="88"/>
      <c r="V788" s="88"/>
      <c r="W788" s="88"/>
      <c r="X788" s="88"/>
      <c r="Y788" s="88"/>
      <c r="Z788" s="88"/>
      <c r="AA788" s="88"/>
      <c r="AB788" s="88"/>
      <c r="AC788" s="88"/>
      <c r="AD788" s="88"/>
      <c r="AE788" s="10"/>
      <c r="AF788" s="10"/>
      <c r="AG788" s="10"/>
      <c r="AH788" s="88"/>
      <c r="AI788" s="88"/>
      <c r="AJ788" s="88"/>
      <c r="AK788" s="7"/>
      <c r="AL788" s="7"/>
    </row>
    <row r="789" ht="15.75" customHeight="1">
      <c r="A789" s="88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88"/>
      <c r="N789" s="88"/>
      <c r="O789" s="15"/>
      <c r="P789" s="7"/>
      <c r="Q789" s="7"/>
      <c r="R789" s="15"/>
      <c r="S789" s="88"/>
      <c r="T789" s="88"/>
      <c r="U789" s="88"/>
      <c r="V789" s="88"/>
      <c r="W789" s="88"/>
      <c r="X789" s="88"/>
      <c r="Y789" s="88"/>
      <c r="Z789" s="88"/>
      <c r="AA789" s="88"/>
      <c r="AB789" s="88"/>
      <c r="AC789" s="88"/>
      <c r="AD789" s="88"/>
      <c r="AE789" s="10"/>
      <c r="AF789" s="10"/>
      <c r="AG789" s="10"/>
      <c r="AH789" s="88"/>
      <c r="AI789" s="88"/>
      <c r="AJ789" s="88"/>
      <c r="AK789" s="7"/>
      <c r="AL789" s="7"/>
    </row>
    <row r="790" ht="15.75" customHeight="1">
      <c r="A790" s="88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88"/>
      <c r="N790" s="88"/>
      <c r="O790" s="15"/>
      <c r="P790" s="7"/>
      <c r="Q790" s="7"/>
      <c r="R790" s="15"/>
      <c r="S790" s="88"/>
      <c r="T790" s="88"/>
      <c r="U790" s="88"/>
      <c r="V790" s="88"/>
      <c r="W790" s="88"/>
      <c r="X790" s="88"/>
      <c r="Y790" s="88"/>
      <c r="Z790" s="88"/>
      <c r="AA790" s="88"/>
      <c r="AB790" s="88"/>
      <c r="AC790" s="88"/>
      <c r="AD790" s="88"/>
      <c r="AE790" s="10"/>
      <c r="AF790" s="10"/>
      <c r="AG790" s="10"/>
      <c r="AH790" s="88"/>
      <c r="AI790" s="88"/>
      <c r="AJ790" s="88"/>
      <c r="AK790" s="7"/>
      <c r="AL790" s="7"/>
    </row>
    <row r="791" ht="15.75" customHeight="1">
      <c r="A791" s="88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88"/>
      <c r="N791" s="88"/>
      <c r="O791" s="15"/>
      <c r="P791" s="7"/>
      <c r="Q791" s="7"/>
      <c r="R791" s="15"/>
      <c r="S791" s="88"/>
      <c r="T791" s="88"/>
      <c r="U791" s="88"/>
      <c r="V791" s="88"/>
      <c r="W791" s="88"/>
      <c r="X791" s="88"/>
      <c r="Y791" s="88"/>
      <c r="Z791" s="88"/>
      <c r="AA791" s="88"/>
      <c r="AB791" s="88"/>
      <c r="AC791" s="88"/>
      <c r="AD791" s="88"/>
      <c r="AE791" s="10"/>
      <c r="AF791" s="10"/>
      <c r="AG791" s="10"/>
      <c r="AH791" s="88"/>
      <c r="AI791" s="88"/>
      <c r="AJ791" s="88"/>
      <c r="AK791" s="7"/>
      <c r="AL791" s="7"/>
    </row>
    <row r="792" ht="15.75" customHeight="1">
      <c r="A792" s="88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88"/>
      <c r="N792" s="88"/>
      <c r="O792" s="15"/>
      <c r="P792" s="7"/>
      <c r="Q792" s="7"/>
      <c r="R792" s="15"/>
      <c r="S792" s="88"/>
      <c r="T792" s="88"/>
      <c r="U792" s="88"/>
      <c r="V792" s="88"/>
      <c r="W792" s="88"/>
      <c r="X792" s="88"/>
      <c r="Y792" s="88"/>
      <c r="Z792" s="88"/>
      <c r="AA792" s="88"/>
      <c r="AB792" s="88"/>
      <c r="AC792" s="88"/>
      <c r="AD792" s="88"/>
      <c r="AE792" s="10"/>
      <c r="AF792" s="10"/>
      <c r="AG792" s="10"/>
      <c r="AH792" s="88"/>
      <c r="AI792" s="88"/>
      <c r="AJ792" s="88"/>
      <c r="AK792" s="7"/>
      <c r="AL792" s="7"/>
    </row>
    <row r="793" ht="15.75" customHeight="1">
      <c r="A793" s="88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88"/>
      <c r="N793" s="88"/>
      <c r="O793" s="15"/>
      <c r="P793" s="7"/>
      <c r="Q793" s="7"/>
      <c r="R793" s="15"/>
      <c r="S793" s="88"/>
      <c r="T793" s="88"/>
      <c r="U793" s="88"/>
      <c r="V793" s="88"/>
      <c r="W793" s="88"/>
      <c r="X793" s="88"/>
      <c r="Y793" s="88"/>
      <c r="Z793" s="88"/>
      <c r="AA793" s="88"/>
      <c r="AB793" s="88"/>
      <c r="AC793" s="88"/>
      <c r="AD793" s="88"/>
      <c r="AE793" s="10"/>
      <c r="AF793" s="10"/>
      <c r="AG793" s="10"/>
      <c r="AH793" s="88"/>
      <c r="AI793" s="88"/>
      <c r="AJ793" s="88"/>
      <c r="AK793" s="7"/>
      <c r="AL793" s="7"/>
    </row>
    <row r="794" ht="15.75" customHeight="1">
      <c r="A794" s="88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88"/>
      <c r="N794" s="88"/>
      <c r="O794" s="15"/>
      <c r="P794" s="7"/>
      <c r="Q794" s="7"/>
      <c r="R794" s="15"/>
      <c r="S794" s="88"/>
      <c r="T794" s="88"/>
      <c r="U794" s="88"/>
      <c r="V794" s="88"/>
      <c r="W794" s="88"/>
      <c r="X794" s="88"/>
      <c r="Y794" s="88"/>
      <c r="Z794" s="88"/>
      <c r="AA794" s="88"/>
      <c r="AB794" s="88"/>
      <c r="AC794" s="88"/>
      <c r="AD794" s="88"/>
      <c r="AE794" s="10"/>
      <c r="AF794" s="10"/>
      <c r="AG794" s="10"/>
      <c r="AH794" s="88"/>
      <c r="AI794" s="88"/>
      <c r="AJ794" s="88"/>
      <c r="AK794" s="7"/>
      <c r="AL794" s="7"/>
    </row>
    <row r="795" ht="15.75" customHeight="1">
      <c r="A795" s="88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88"/>
      <c r="N795" s="88"/>
      <c r="O795" s="15"/>
      <c r="P795" s="7"/>
      <c r="Q795" s="7"/>
      <c r="R795" s="15"/>
      <c r="S795" s="88"/>
      <c r="T795" s="88"/>
      <c r="U795" s="88"/>
      <c r="V795" s="88"/>
      <c r="W795" s="88"/>
      <c r="X795" s="88"/>
      <c r="Y795" s="88"/>
      <c r="Z795" s="88"/>
      <c r="AA795" s="88"/>
      <c r="AB795" s="88"/>
      <c r="AC795" s="88"/>
      <c r="AD795" s="88"/>
      <c r="AE795" s="10"/>
      <c r="AF795" s="10"/>
      <c r="AG795" s="10"/>
      <c r="AH795" s="88"/>
      <c r="AI795" s="88"/>
      <c r="AJ795" s="88"/>
      <c r="AK795" s="7"/>
      <c r="AL795" s="7"/>
    </row>
    <row r="796" ht="15.75" customHeight="1">
      <c r="A796" s="88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88"/>
      <c r="N796" s="88"/>
      <c r="O796" s="15"/>
      <c r="P796" s="7"/>
      <c r="Q796" s="7"/>
      <c r="R796" s="15"/>
      <c r="S796" s="88"/>
      <c r="T796" s="88"/>
      <c r="U796" s="88"/>
      <c r="V796" s="88"/>
      <c r="W796" s="88"/>
      <c r="X796" s="88"/>
      <c r="Y796" s="88"/>
      <c r="Z796" s="88"/>
      <c r="AA796" s="88"/>
      <c r="AB796" s="88"/>
      <c r="AC796" s="88"/>
      <c r="AD796" s="88"/>
      <c r="AE796" s="10"/>
      <c r="AF796" s="10"/>
      <c r="AG796" s="10"/>
      <c r="AH796" s="88"/>
      <c r="AI796" s="88"/>
      <c r="AJ796" s="88"/>
      <c r="AK796" s="7"/>
      <c r="AL796" s="7"/>
    </row>
    <row r="797" ht="15.75" customHeight="1">
      <c r="A797" s="88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88"/>
      <c r="N797" s="88"/>
      <c r="O797" s="15"/>
      <c r="P797" s="7"/>
      <c r="Q797" s="7"/>
      <c r="R797" s="15"/>
      <c r="S797" s="88"/>
      <c r="T797" s="88"/>
      <c r="U797" s="88"/>
      <c r="V797" s="88"/>
      <c r="W797" s="88"/>
      <c r="X797" s="88"/>
      <c r="Y797" s="88"/>
      <c r="Z797" s="88"/>
      <c r="AA797" s="88"/>
      <c r="AB797" s="88"/>
      <c r="AC797" s="88"/>
      <c r="AD797" s="88"/>
      <c r="AE797" s="10"/>
      <c r="AF797" s="10"/>
      <c r="AG797" s="10"/>
      <c r="AH797" s="88"/>
      <c r="AI797" s="88"/>
      <c r="AJ797" s="88"/>
      <c r="AK797" s="7"/>
      <c r="AL797" s="7"/>
    </row>
    <row r="798" ht="15.75" customHeight="1">
      <c r="A798" s="88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88"/>
      <c r="N798" s="88"/>
      <c r="O798" s="15"/>
      <c r="P798" s="7"/>
      <c r="Q798" s="7"/>
      <c r="R798" s="15"/>
      <c r="S798" s="88"/>
      <c r="T798" s="88"/>
      <c r="U798" s="88"/>
      <c r="V798" s="88"/>
      <c r="W798" s="88"/>
      <c r="X798" s="88"/>
      <c r="Y798" s="88"/>
      <c r="Z798" s="88"/>
      <c r="AA798" s="88"/>
      <c r="AB798" s="88"/>
      <c r="AC798" s="88"/>
      <c r="AD798" s="88"/>
      <c r="AE798" s="10"/>
      <c r="AF798" s="10"/>
      <c r="AG798" s="10"/>
      <c r="AH798" s="88"/>
      <c r="AI798" s="88"/>
      <c r="AJ798" s="88"/>
      <c r="AK798" s="7"/>
      <c r="AL798" s="7"/>
    </row>
    <row r="799" ht="15.75" customHeight="1">
      <c r="A799" s="88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88"/>
      <c r="N799" s="88"/>
      <c r="O799" s="15"/>
      <c r="P799" s="7"/>
      <c r="Q799" s="7"/>
      <c r="R799" s="15"/>
      <c r="S799" s="88"/>
      <c r="T799" s="88"/>
      <c r="U799" s="88"/>
      <c r="V799" s="88"/>
      <c r="W799" s="88"/>
      <c r="X799" s="88"/>
      <c r="Y799" s="88"/>
      <c r="Z799" s="88"/>
      <c r="AA799" s="88"/>
      <c r="AB799" s="88"/>
      <c r="AC799" s="88"/>
      <c r="AD799" s="88"/>
      <c r="AE799" s="10"/>
      <c r="AF799" s="10"/>
      <c r="AG799" s="10"/>
      <c r="AH799" s="88"/>
      <c r="AI799" s="88"/>
      <c r="AJ799" s="88"/>
      <c r="AK799" s="7"/>
      <c r="AL799" s="7"/>
    </row>
    <row r="800" ht="15.75" customHeight="1">
      <c r="A800" s="88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88"/>
      <c r="N800" s="88"/>
      <c r="O800" s="15"/>
      <c r="P800" s="7"/>
      <c r="Q800" s="7"/>
      <c r="R800" s="15"/>
      <c r="S800" s="88"/>
      <c r="T800" s="88"/>
      <c r="U800" s="88"/>
      <c r="V800" s="88"/>
      <c r="W800" s="88"/>
      <c r="X800" s="88"/>
      <c r="Y800" s="88"/>
      <c r="Z800" s="88"/>
      <c r="AA800" s="88"/>
      <c r="AB800" s="88"/>
      <c r="AC800" s="88"/>
      <c r="AD800" s="88"/>
      <c r="AE800" s="10"/>
      <c r="AF800" s="10"/>
      <c r="AG800" s="10"/>
      <c r="AH800" s="88"/>
      <c r="AI800" s="88"/>
      <c r="AJ800" s="88"/>
      <c r="AK800" s="7"/>
      <c r="AL800" s="7"/>
    </row>
    <row r="801" ht="15.75" customHeight="1">
      <c r="A801" s="88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88"/>
      <c r="N801" s="88"/>
      <c r="O801" s="15"/>
      <c r="P801" s="7"/>
      <c r="Q801" s="7"/>
      <c r="R801" s="15"/>
      <c r="S801" s="88"/>
      <c r="T801" s="88"/>
      <c r="U801" s="88"/>
      <c r="V801" s="88"/>
      <c r="W801" s="88"/>
      <c r="X801" s="88"/>
      <c r="Y801" s="88"/>
      <c r="Z801" s="88"/>
      <c r="AA801" s="88"/>
      <c r="AB801" s="88"/>
      <c r="AC801" s="88"/>
      <c r="AD801" s="88"/>
      <c r="AE801" s="10"/>
      <c r="AF801" s="10"/>
      <c r="AG801" s="10"/>
      <c r="AH801" s="88"/>
      <c r="AI801" s="88"/>
      <c r="AJ801" s="88"/>
      <c r="AK801" s="7"/>
      <c r="AL801" s="7"/>
    </row>
    <row r="802" ht="15.75" customHeight="1">
      <c r="A802" s="88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88"/>
      <c r="N802" s="88"/>
      <c r="O802" s="15"/>
      <c r="P802" s="7"/>
      <c r="Q802" s="7"/>
      <c r="R802" s="15"/>
      <c r="S802" s="88"/>
      <c r="T802" s="88"/>
      <c r="U802" s="88"/>
      <c r="V802" s="88"/>
      <c r="W802" s="88"/>
      <c r="X802" s="88"/>
      <c r="Y802" s="88"/>
      <c r="Z802" s="88"/>
      <c r="AA802" s="88"/>
      <c r="AB802" s="88"/>
      <c r="AC802" s="88"/>
      <c r="AD802" s="88"/>
      <c r="AE802" s="10"/>
      <c r="AF802" s="10"/>
      <c r="AG802" s="10"/>
      <c r="AH802" s="88"/>
      <c r="AI802" s="88"/>
      <c r="AJ802" s="88"/>
      <c r="AK802" s="7"/>
      <c r="AL802" s="7"/>
    </row>
    <row r="803" ht="15.75" customHeight="1">
      <c r="A803" s="88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88"/>
      <c r="N803" s="88"/>
      <c r="O803" s="15"/>
      <c r="P803" s="7"/>
      <c r="Q803" s="7"/>
      <c r="R803" s="15"/>
      <c r="S803" s="88"/>
      <c r="T803" s="88"/>
      <c r="U803" s="88"/>
      <c r="V803" s="88"/>
      <c r="W803" s="88"/>
      <c r="X803" s="88"/>
      <c r="Y803" s="88"/>
      <c r="Z803" s="88"/>
      <c r="AA803" s="88"/>
      <c r="AB803" s="88"/>
      <c r="AC803" s="88"/>
      <c r="AD803" s="88"/>
      <c r="AE803" s="10"/>
      <c r="AF803" s="10"/>
      <c r="AG803" s="10"/>
      <c r="AH803" s="88"/>
      <c r="AI803" s="88"/>
      <c r="AJ803" s="88"/>
      <c r="AK803" s="7"/>
      <c r="AL803" s="7"/>
    </row>
    <row r="804" ht="15.75" customHeight="1">
      <c r="A804" s="88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88"/>
      <c r="N804" s="88"/>
      <c r="O804" s="15"/>
      <c r="P804" s="7"/>
      <c r="Q804" s="7"/>
      <c r="R804" s="15"/>
      <c r="S804" s="88"/>
      <c r="T804" s="88"/>
      <c r="U804" s="88"/>
      <c r="V804" s="88"/>
      <c r="W804" s="88"/>
      <c r="X804" s="88"/>
      <c r="Y804" s="88"/>
      <c r="Z804" s="88"/>
      <c r="AA804" s="88"/>
      <c r="AB804" s="88"/>
      <c r="AC804" s="88"/>
      <c r="AD804" s="88"/>
      <c r="AE804" s="10"/>
      <c r="AF804" s="10"/>
      <c r="AG804" s="10"/>
      <c r="AH804" s="88"/>
      <c r="AI804" s="88"/>
      <c r="AJ804" s="88"/>
      <c r="AK804" s="7"/>
      <c r="AL804" s="7"/>
    </row>
    <row r="805" ht="15.75" customHeight="1">
      <c r="A805" s="88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88"/>
      <c r="N805" s="88"/>
      <c r="O805" s="15"/>
      <c r="P805" s="7"/>
      <c r="Q805" s="7"/>
      <c r="R805" s="15"/>
      <c r="S805" s="88"/>
      <c r="T805" s="88"/>
      <c r="U805" s="88"/>
      <c r="V805" s="88"/>
      <c r="W805" s="88"/>
      <c r="X805" s="88"/>
      <c r="Y805" s="88"/>
      <c r="Z805" s="88"/>
      <c r="AA805" s="88"/>
      <c r="AB805" s="88"/>
      <c r="AC805" s="88"/>
      <c r="AD805" s="88"/>
      <c r="AE805" s="10"/>
      <c r="AF805" s="10"/>
      <c r="AG805" s="10"/>
      <c r="AH805" s="88"/>
      <c r="AI805" s="88"/>
      <c r="AJ805" s="88"/>
      <c r="AK805" s="7"/>
      <c r="AL805" s="7"/>
    </row>
    <row r="806" ht="15.75" customHeight="1">
      <c r="A806" s="88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88"/>
      <c r="N806" s="88"/>
      <c r="O806" s="15"/>
      <c r="P806" s="7"/>
      <c r="Q806" s="7"/>
      <c r="R806" s="15"/>
      <c r="S806" s="88"/>
      <c r="T806" s="88"/>
      <c r="U806" s="88"/>
      <c r="V806" s="88"/>
      <c r="W806" s="88"/>
      <c r="X806" s="88"/>
      <c r="Y806" s="88"/>
      <c r="Z806" s="88"/>
      <c r="AA806" s="88"/>
      <c r="AB806" s="88"/>
      <c r="AC806" s="88"/>
      <c r="AD806" s="88"/>
      <c r="AE806" s="10"/>
      <c r="AF806" s="10"/>
      <c r="AG806" s="10"/>
      <c r="AH806" s="88"/>
      <c r="AI806" s="88"/>
      <c r="AJ806" s="88"/>
      <c r="AK806" s="7"/>
      <c r="AL806" s="7"/>
    </row>
    <row r="807" ht="15.75" customHeight="1">
      <c r="A807" s="88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88"/>
      <c r="N807" s="88"/>
      <c r="O807" s="15"/>
      <c r="P807" s="7"/>
      <c r="Q807" s="7"/>
      <c r="R807" s="15"/>
      <c r="S807" s="88"/>
      <c r="T807" s="88"/>
      <c r="U807" s="88"/>
      <c r="V807" s="88"/>
      <c r="W807" s="88"/>
      <c r="X807" s="88"/>
      <c r="Y807" s="88"/>
      <c r="Z807" s="88"/>
      <c r="AA807" s="88"/>
      <c r="AB807" s="88"/>
      <c r="AC807" s="88"/>
      <c r="AD807" s="88"/>
      <c r="AE807" s="10"/>
      <c r="AF807" s="10"/>
      <c r="AG807" s="10"/>
      <c r="AH807" s="88"/>
      <c r="AI807" s="88"/>
      <c r="AJ807" s="88"/>
      <c r="AK807" s="7"/>
      <c r="AL807" s="7"/>
    </row>
    <row r="808" ht="15.75" customHeight="1">
      <c r="A808" s="88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88"/>
      <c r="N808" s="88"/>
      <c r="O808" s="15"/>
      <c r="P808" s="7"/>
      <c r="Q808" s="7"/>
      <c r="R808" s="15"/>
      <c r="S808" s="88"/>
      <c r="T808" s="88"/>
      <c r="U808" s="88"/>
      <c r="V808" s="88"/>
      <c r="W808" s="88"/>
      <c r="X808" s="88"/>
      <c r="Y808" s="88"/>
      <c r="Z808" s="88"/>
      <c r="AA808" s="88"/>
      <c r="AB808" s="88"/>
      <c r="AC808" s="88"/>
      <c r="AD808" s="88"/>
      <c r="AE808" s="10"/>
      <c r="AF808" s="10"/>
      <c r="AG808" s="10"/>
      <c r="AH808" s="88"/>
      <c r="AI808" s="88"/>
      <c r="AJ808" s="88"/>
      <c r="AK808" s="7"/>
      <c r="AL808" s="7"/>
    </row>
    <row r="809" ht="15.75" customHeight="1">
      <c r="A809" s="88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88"/>
      <c r="N809" s="88"/>
      <c r="O809" s="15"/>
      <c r="P809" s="7"/>
      <c r="Q809" s="7"/>
      <c r="R809" s="15"/>
      <c r="S809" s="88"/>
      <c r="T809" s="88"/>
      <c r="U809" s="88"/>
      <c r="V809" s="88"/>
      <c r="W809" s="88"/>
      <c r="X809" s="88"/>
      <c r="Y809" s="88"/>
      <c r="Z809" s="88"/>
      <c r="AA809" s="88"/>
      <c r="AB809" s="88"/>
      <c r="AC809" s="88"/>
      <c r="AD809" s="88"/>
      <c r="AE809" s="10"/>
      <c r="AF809" s="10"/>
      <c r="AG809" s="10"/>
      <c r="AH809" s="88"/>
      <c r="AI809" s="88"/>
      <c r="AJ809" s="88"/>
      <c r="AK809" s="7"/>
      <c r="AL809" s="7"/>
    </row>
    <row r="810" ht="15.75" customHeight="1">
      <c r="A810" s="88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88"/>
      <c r="N810" s="88"/>
      <c r="O810" s="15"/>
      <c r="P810" s="7"/>
      <c r="Q810" s="7"/>
      <c r="R810" s="15"/>
      <c r="S810" s="88"/>
      <c r="T810" s="88"/>
      <c r="U810" s="88"/>
      <c r="V810" s="88"/>
      <c r="W810" s="88"/>
      <c r="X810" s="88"/>
      <c r="Y810" s="88"/>
      <c r="Z810" s="88"/>
      <c r="AA810" s="88"/>
      <c r="AB810" s="88"/>
      <c r="AC810" s="88"/>
      <c r="AD810" s="88"/>
      <c r="AE810" s="10"/>
      <c r="AF810" s="10"/>
      <c r="AG810" s="10"/>
      <c r="AH810" s="88"/>
      <c r="AI810" s="88"/>
      <c r="AJ810" s="88"/>
      <c r="AK810" s="7"/>
      <c r="AL810" s="7"/>
    </row>
    <row r="811" ht="15.75" customHeight="1">
      <c r="A811" s="88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88"/>
      <c r="N811" s="88"/>
      <c r="O811" s="15"/>
      <c r="P811" s="7"/>
      <c r="Q811" s="7"/>
      <c r="R811" s="15"/>
      <c r="S811" s="88"/>
      <c r="T811" s="88"/>
      <c r="U811" s="88"/>
      <c r="V811" s="88"/>
      <c r="W811" s="88"/>
      <c r="X811" s="88"/>
      <c r="Y811" s="88"/>
      <c r="Z811" s="88"/>
      <c r="AA811" s="88"/>
      <c r="AB811" s="88"/>
      <c r="AC811" s="88"/>
      <c r="AD811" s="88"/>
      <c r="AE811" s="10"/>
      <c r="AF811" s="10"/>
      <c r="AG811" s="10"/>
      <c r="AH811" s="88"/>
      <c r="AI811" s="88"/>
      <c r="AJ811" s="88"/>
      <c r="AK811" s="7"/>
      <c r="AL811" s="7"/>
    </row>
    <row r="812" ht="15.75" customHeight="1">
      <c r="A812" s="88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88"/>
      <c r="N812" s="88"/>
      <c r="O812" s="15"/>
      <c r="P812" s="7"/>
      <c r="Q812" s="7"/>
      <c r="R812" s="15"/>
      <c r="S812" s="88"/>
      <c r="T812" s="88"/>
      <c r="U812" s="88"/>
      <c r="V812" s="88"/>
      <c r="W812" s="88"/>
      <c r="X812" s="88"/>
      <c r="Y812" s="88"/>
      <c r="Z812" s="88"/>
      <c r="AA812" s="88"/>
      <c r="AB812" s="88"/>
      <c r="AC812" s="88"/>
      <c r="AD812" s="88"/>
      <c r="AE812" s="10"/>
      <c r="AF812" s="10"/>
      <c r="AG812" s="10"/>
      <c r="AH812" s="88"/>
      <c r="AI812" s="88"/>
      <c r="AJ812" s="88"/>
      <c r="AK812" s="7"/>
      <c r="AL812" s="7"/>
    </row>
    <row r="813" ht="15.75" customHeight="1">
      <c r="A813" s="88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88"/>
      <c r="N813" s="88"/>
      <c r="O813" s="15"/>
      <c r="P813" s="7"/>
      <c r="Q813" s="7"/>
      <c r="R813" s="15"/>
      <c r="S813" s="88"/>
      <c r="T813" s="88"/>
      <c r="U813" s="88"/>
      <c r="V813" s="88"/>
      <c r="W813" s="88"/>
      <c r="X813" s="88"/>
      <c r="Y813" s="88"/>
      <c r="Z813" s="88"/>
      <c r="AA813" s="88"/>
      <c r="AB813" s="88"/>
      <c r="AC813" s="88"/>
      <c r="AD813" s="88"/>
      <c r="AE813" s="10"/>
      <c r="AF813" s="10"/>
      <c r="AG813" s="10"/>
      <c r="AH813" s="88"/>
      <c r="AI813" s="88"/>
      <c r="AJ813" s="88"/>
      <c r="AK813" s="7"/>
      <c r="AL813" s="7"/>
    </row>
    <row r="814" ht="15.75" customHeight="1">
      <c r="A814" s="88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88"/>
      <c r="N814" s="88"/>
      <c r="O814" s="15"/>
      <c r="P814" s="7"/>
      <c r="Q814" s="7"/>
      <c r="R814" s="15"/>
      <c r="S814" s="88"/>
      <c r="T814" s="88"/>
      <c r="U814" s="88"/>
      <c r="V814" s="88"/>
      <c r="W814" s="88"/>
      <c r="X814" s="88"/>
      <c r="Y814" s="88"/>
      <c r="Z814" s="88"/>
      <c r="AA814" s="88"/>
      <c r="AB814" s="88"/>
      <c r="AC814" s="88"/>
      <c r="AD814" s="88"/>
      <c r="AE814" s="10"/>
      <c r="AF814" s="10"/>
      <c r="AG814" s="10"/>
      <c r="AH814" s="88"/>
      <c r="AI814" s="88"/>
      <c r="AJ814" s="88"/>
      <c r="AK814" s="7"/>
      <c r="AL814" s="7"/>
    </row>
    <row r="815" ht="15.75" customHeight="1">
      <c r="A815" s="88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88"/>
      <c r="N815" s="88"/>
      <c r="O815" s="15"/>
      <c r="P815" s="7"/>
      <c r="Q815" s="7"/>
      <c r="R815" s="15"/>
      <c r="S815" s="88"/>
      <c r="T815" s="88"/>
      <c r="U815" s="88"/>
      <c r="V815" s="88"/>
      <c r="W815" s="88"/>
      <c r="X815" s="88"/>
      <c r="Y815" s="88"/>
      <c r="Z815" s="88"/>
      <c r="AA815" s="88"/>
      <c r="AB815" s="88"/>
      <c r="AC815" s="88"/>
      <c r="AD815" s="88"/>
      <c r="AE815" s="10"/>
      <c r="AF815" s="10"/>
      <c r="AG815" s="10"/>
      <c r="AH815" s="88"/>
      <c r="AI815" s="88"/>
      <c r="AJ815" s="88"/>
      <c r="AK815" s="7"/>
      <c r="AL815" s="7"/>
    </row>
    <row r="816" ht="15.75" customHeight="1">
      <c r="A816" s="88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88"/>
      <c r="N816" s="88"/>
      <c r="O816" s="15"/>
      <c r="P816" s="7"/>
      <c r="Q816" s="7"/>
      <c r="R816" s="15"/>
      <c r="S816" s="88"/>
      <c r="T816" s="88"/>
      <c r="U816" s="88"/>
      <c r="V816" s="88"/>
      <c r="W816" s="88"/>
      <c r="X816" s="88"/>
      <c r="Y816" s="88"/>
      <c r="Z816" s="88"/>
      <c r="AA816" s="88"/>
      <c r="AB816" s="88"/>
      <c r="AC816" s="88"/>
      <c r="AD816" s="88"/>
      <c r="AE816" s="10"/>
      <c r="AF816" s="10"/>
      <c r="AG816" s="10"/>
      <c r="AH816" s="88"/>
      <c r="AI816" s="88"/>
      <c r="AJ816" s="88"/>
      <c r="AK816" s="7"/>
      <c r="AL816" s="7"/>
    </row>
    <row r="817" ht="15.75" customHeight="1">
      <c r="A817" s="88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88"/>
      <c r="N817" s="88"/>
      <c r="O817" s="15"/>
      <c r="P817" s="7"/>
      <c r="Q817" s="7"/>
      <c r="R817" s="15"/>
      <c r="S817" s="88"/>
      <c r="T817" s="88"/>
      <c r="U817" s="88"/>
      <c r="V817" s="88"/>
      <c r="W817" s="88"/>
      <c r="X817" s="88"/>
      <c r="Y817" s="88"/>
      <c r="Z817" s="88"/>
      <c r="AA817" s="88"/>
      <c r="AB817" s="88"/>
      <c r="AC817" s="88"/>
      <c r="AD817" s="88"/>
      <c r="AE817" s="10"/>
      <c r="AF817" s="10"/>
      <c r="AG817" s="10"/>
      <c r="AH817" s="88"/>
      <c r="AI817" s="88"/>
      <c r="AJ817" s="88"/>
      <c r="AK817" s="7"/>
      <c r="AL817" s="7"/>
    </row>
    <row r="818" ht="15.75" customHeight="1">
      <c r="A818" s="88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88"/>
      <c r="N818" s="88"/>
      <c r="O818" s="15"/>
      <c r="P818" s="7"/>
      <c r="Q818" s="7"/>
      <c r="R818" s="15"/>
      <c r="S818" s="88"/>
      <c r="T818" s="88"/>
      <c r="U818" s="88"/>
      <c r="V818" s="88"/>
      <c r="W818" s="88"/>
      <c r="X818" s="88"/>
      <c r="Y818" s="88"/>
      <c r="Z818" s="88"/>
      <c r="AA818" s="88"/>
      <c r="AB818" s="88"/>
      <c r="AC818" s="88"/>
      <c r="AD818" s="88"/>
      <c r="AE818" s="10"/>
      <c r="AF818" s="10"/>
      <c r="AG818" s="10"/>
      <c r="AH818" s="88"/>
      <c r="AI818" s="88"/>
      <c r="AJ818" s="88"/>
      <c r="AK818" s="7"/>
      <c r="AL818" s="7"/>
    </row>
    <row r="819" ht="15.75" customHeight="1">
      <c r="A819" s="88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88"/>
      <c r="N819" s="88"/>
      <c r="O819" s="15"/>
      <c r="P819" s="7"/>
      <c r="Q819" s="7"/>
      <c r="R819" s="15"/>
      <c r="S819" s="88"/>
      <c r="T819" s="88"/>
      <c r="U819" s="88"/>
      <c r="V819" s="88"/>
      <c r="W819" s="88"/>
      <c r="X819" s="88"/>
      <c r="Y819" s="88"/>
      <c r="Z819" s="88"/>
      <c r="AA819" s="88"/>
      <c r="AB819" s="88"/>
      <c r="AC819" s="88"/>
      <c r="AD819" s="88"/>
      <c r="AE819" s="10"/>
      <c r="AF819" s="10"/>
      <c r="AG819" s="10"/>
      <c r="AH819" s="88"/>
      <c r="AI819" s="88"/>
      <c r="AJ819" s="88"/>
      <c r="AK819" s="7"/>
      <c r="AL819" s="7"/>
    </row>
    <row r="820" ht="15.75" customHeight="1">
      <c r="A820" s="88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88"/>
      <c r="N820" s="88"/>
      <c r="O820" s="15"/>
      <c r="P820" s="7"/>
      <c r="Q820" s="7"/>
      <c r="R820" s="15"/>
      <c r="S820" s="88"/>
      <c r="T820" s="88"/>
      <c r="U820" s="88"/>
      <c r="V820" s="88"/>
      <c r="W820" s="88"/>
      <c r="X820" s="88"/>
      <c r="Y820" s="88"/>
      <c r="Z820" s="88"/>
      <c r="AA820" s="88"/>
      <c r="AB820" s="88"/>
      <c r="AC820" s="88"/>
      <c r="AD820" s="88"/>
      <c r="AE820" s="10"/>
      <c r="AF820" s="10"/>
      <c r="AG820" s="10"/>
      <c r="AH820" s="88"/>
      <c r="AI820" s="88"/>
      <c r="AJ820" s="88"/>
      <c r="AK820" s="7"/>
      <c r="AL820" s="7"/>
    </row>
    <row r="821" ht="15.75" customHeight="1">
      <c r="A821" s="88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88"/>
      <c r="N821" s="88"/>
      <c r="O821" s="15"/>
      <c r="P821" s="7"/>
      <c r="Q821" s="7"/>
      <c r="R821" s="15"/>
      <c r="S821" s="88"/>
      <c r="T821" s="88"/>
      <c r="U821" s="88"/>
      <c r="V821" s="88"/>
      <c r="W821" s="88"/>
      <c r="X821" s="88"/>
      <c r="Y821" s="88"/>
      <c r="Z821" s="88"/>
      <c r="AA821" s="88"/>
      <c r="AB821" s="88"/>
      <c r="AC821" s="88"/>
      <c r="AD821" s="88"/>
      <c r="AE821" s="10"/>
      <c r="AF821" s="10"/>
      <c r="AG821" s="10"/>
      <c r="AH821" s="88"/>
      <c r="AI821" s="88"/>
      <c r="AJ821" s="88"/>
      <c r="AK821" s="7"/>
      <c r="AL821" s="7"/>
    </row>
    <row r="822" ht="15.75" customHeight="1">
      <c r="A822" s="88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88"/>
      <c r="N822" s="88"/>
      <c r="O822" s="15"/>
      <c r="P822" s="7"/>
      <c r="Q822" s="7"/>
      <c r="R822" s="15"/>
      <c r="S822" s="88"/>
      <c r="T822" s="88"/>
      <c r="U822" s="88"/>
      <c r="V822" s="88"/>
      <c r="W822" s="88"/>
      <c r="X822" s="88"/>
      <c r="Y822" s="88"/>
      <c r="Z822" s="88"/>
      <c r="AA822" s="88"/>
      <c r="AB822" s="88"/>
      <c r="AC822" s="88"/>
      <c r="AD822" s="88"/>
      <c r="AE822" s="10"/>
      <c r="AF822" s="10"/>
      <c r="AG822" s="10"/>
      <c r="AH822" s="88"/>
      <c r="AI822" s="88"/>
      <c r="AJ822" s="88"/>
      <c r="AK822" s="7"/>
      <c r="AL822" s="7"/>
    </row>
    <row r="823" ht="15.75" customHeight="1">
      <c r="A823" s="88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88"/>
      <c r="N823" s="88"/>
      <c r="O823" s="15"/>
      <c r="P823" s="7"/>
      <c r="Q823" s="7"/>
      <c r="R823" s="15"/>
      <c r="S823" s="88"/>
      <c r="T823" s="88"/>
      <c r="U823" s="88"/>
      <c r="V823" s="88"/>
      <c r="W823" s="88"/>
      <c r="X823" s="88"/>
      <c r="Y823" s="88"/>
      <c r="Z823" s="88"/>
      <c r="AA823" s="88"/>
      <c r="AB823" s="88"/>
      <c r="AC823" s="88"/>
      <c r="AD823" s="88"/>
      <c r="AE823" s="10"/>
      <c r="AF823" s="10"/>
      <c r="AG823" s="10"/>
      <c r="AH823" s="88"/>
      <c r="AI823" s="88"/>
      <c r="AJ823" s="88"/>
      <c r="AK823" s="7"/>
      <c r="AL823" s="7"/>
    </row>
    <row r="824" ht="15.75" customHeight="1">
      <c r="A824" s="88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88"/>
      <c r="N824" s="88"/>
      <c r="O824" s="15"/>
      <c r="P824" s="7"/>
      <c r="Q824" s="7"/>
      <c r="R824" s="15"/>
      <c r="S824" s="88"/>
      <c r="T824" s="88"/>
      <c r="U824" s="88"/>
      <c r="V824" s="88"/>
      <c r="W824" s="88"/>
      <c r="X824" s="88"/>
      <c r="Y824" s="88"/>
      <c r="Z824" s="88"/>
      <c r="AA824" s="88"/>
      <c r="AB824" s="88"/>
      <c r="AC824" s="88"/>
      <c r="AD824" s="88"/>
      <c r="AE824" s="10"/>
      <c r="AF824" s="10"/>
      <c r="AG824" s="10"/>
      <c r="AH824" s="88"/>
      <c r="AI824" s="88"/>
      <c r="AJ824" s="88"/>
      <c r="AK824" s="7"/>
      <c r="AL824" s="7"/>
    </row>
    <row r="825" ht="15.75" customHeight="1">
      <c r="A825" s="88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88"/>
      <c r="N825" s="88"/>
      <c r="O825" s="15"/>
      <c r="P825" s="7"/>
      <c r="Q825" s="7"/>
      <c r="R825" s="15"/>
      <c r="S825" s="88"/>
      <c r="T825" s="88"/>
      <c r="U825" s="88"/>
      <c r="V825" s="88"/>
      <c r="W825" s="88"/>
      <c r="X825" s="88"/>
      <c r="Y825" s="88"/>
      <c r="Z825" s="88"/>
      <c r="AA825" s="88"/>
      <c r="AB825" s="88"/>
      <c r="AC825" s="88"/>
      <c r="AD825" s="88"/>
      <c r="AE825" s="10"/>
      <c r="AF825" s="10"/>
      <c r="AG825" s="10"/>
      <c r="AH825" s="88"/>
      <c r="AI825" s="88"/>
      <c r="AJ825" s="88"/>
      <c r="AK825" s="7"/>
      <c r="AL825" s="7"/>
    </row>
    <row r="826" ht="15.75" customHeight="1">
      <c r="A826" s="88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88"/>
      <c r="N826" s="88"/>
      <c r="O826" s="15"/>
      <c r="P826" s="7"/>
      <c r="Q826" s="7"/>
      <c r="R826" s="15"/>
      <c r="S826" s="88"/>
      <c r="T826" s="88"/>
      <c r="U826" s="88"/>
      <c r="V826" s="88"/>
      <c r="W826" s="88"/>
      <c r="X826" s="88"/>
      <c r="Y826" s="88"/>
      <c r="Z826" s="88"/>
      <c r="AA826" s="88"/>
      <c r="AB826" s="88"/>
      <c r="AC826" s="88"/>
      <c r="AD826" s="88"/>
      <c r="AE826" s="10"/>
      <c r="AF826" s="10"/>
      <c r="AG826" s="10"/>
      <c r="AH826" s="88"/>
      <c r="AI826" s="88"/>
      <c r="AJ826" s="88"/>
      <c r="AK826" s="7"/>
      <c r="AL826" s="7"/>
    </row>
    <row r="827" ht="15.75" customHeight="1">
      <c r="A827" s="88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88"/>
      <c r="N827" s="88"/>
      <c r="O827" s="15"/>
      <c r="P827" s="7"/>
      <c r="Q827" s="7"/>
      <c r="R827" s="15"/>
      <c r="S827" s="88"/>
      <c r="T827" s="88"/>
      <c r="U827" s="88"/>
      <c r="V827" s="88"/>
      <c r="W827" s="88"/>
      <c r="X827" s="88"/>
      <c r="Y827" s="88"/>
      <c r="Z827" s="88"/>
      <c r="AA827" s="88"/>
      <c r="AB827" s="88"/>
      <c r="AC827" s="88"/>
      <c r="AD827" s="88"/>
      <c r="AE827" s="10"/>
      <c r="AF827" s="10"/>
      <c r="AG827" s="10"/>
      <c r="AH827" s="88"/>
      <c r="AI827" s="88"/>
      <c r="AJ827" s="88"/>
      <c r="AK827" s="7"/>
      <c r="AL827" s="7"/>
    </row>
    <row r="828" ht="15.75" customHeight="1">
      <c r="A828" s="88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88"/>
      <c r="N828" s="88"/>
      <c r="O828" s="15"/>
      <c r="P828" s="7"/>
      <c r="Q828" s="7"/>
      <c r="R828" s="15"/>
      <c r="S828" s="88"/>
      <c r="T828" s="88"/>
      <c r="U828" s="88"/>
      <c r="V828" s="88"/>
      <c r="W828" s="88"/>
      <c r="X828" s="88"/>
      <c r="Y828" s="88"/>
      <c r="Z828" s="88"/>
      <c r="AA828" s="88"/>
      <c r="AB828" s="88"/>
      <c r="AC828" s="88"/>
      <c r="AD828" s="88"/>
      <c r="AE828" s="10"/>
      <c r="AF828" s="10"/>
      <c r="AG828" s="10"/>
      <c r="AH828" s="88"/>
      <c r="AI828" s="88"/>
      <c r="AJ828" s="88"/>
      <c r="AK828" s="7"/>
      <c r="AL828" s="7"/>
    </row>
    <row r="829" ht="15.75" customHeight="1">
      <c r="A829" s="88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88"/>
      <c r="N829" s="88"/>
      <c r="O829" s="15"/>
      <c r="P829" s="7"/>
      <c r="Q829" s="7"/>
      <c r="R829" s="15"/>
      <c r="S829" s="88"/>
      <c r="T829" s="88"/>
      <c r="U829" s="88"/>
      <c r="V829" s="88"/>
      <c r="W829" s="88"/>
      <c r="X829" s="88"/>
      <c r="Y829" s="88"/>
      <c r="Z829" s="88"/>
      <c r="AA829" s="88"/>
      <c r="AB829" s="88"/>
      <c r="AC829" s="88"/>
      <c r="AD829" s="88"/>
      <c r="AE829" s="10"/>
      <c r="AF829" s="10"/>
      <c r="AG829" s="10"/>
      <c r="AH829" s="88"/>
      <c r="AI829" s="88"/>
      <c r="AJ829" s="88"/>
      <c r="AK829" s="7"/>
      <c r="AL829" s="7"/>
    </row>
    <row r="830" ht="15.75" customHeight="1">
      <c r="A830" s="88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88"/>
      <c r="N830" s="88"/>
      <c r="O830" s="15"/>
      <c r="P830" s="7"/>
      <c r="Q830" s="7"/>
      <c r="R830" s="15"/>
      <c r="S830" s="88"/>
      <c r="T830" s="88"/>
      <c r="U830" s="88"/>
      <c r="V830" s="88"/>
      <c r="W830" s="88"/>
      <c r="X830" s="88"/>
      <c r="Y830" s="88"/>
      <c r="Z830" s="88"/>
      <c r="AA830" s="88"/>
      <c r="AB830" s="88"/>
      <c r="AC830" s="88"/>
      <c r="AD830" s="88"/>
      <c r="AE830" s="10"/>
      <c r="AF830" s="10"/>
      <c r="AG830" s="10"/>
      <c r="AH830" s="88"/>
      <c r="AI830" s="88"/>
      <c r="AJ830" s="88"/>
      <c r="AK830" s="7"/>
      <c r="AL830" s="7"/>
    </row>
    <row r="831" ht="15.75" customHeight="1">
      <c r="A831" s="88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88"/>
      <c r="N831" s="88"/>
      <c r="O831" s="15"/>
      <c r="P831" s="7"/>
      <c r="Q831" s="7"/>
      <c r="R831" s="15"/>
      <c r="S831" s="88"/>
      <c r="T831" s="88"/>
      <c r="U831" s="88"/>
      <c r="V831" s="88"/>
      <c r="W831" s="88"/>
      <c r="X831" s="88"/>
      <c r="Y831" s="88"/>
      <c r="Z831" s="88"/>
      <c r="AA831" s="88"/>
      <c r="AB831" s="88"/>
      <c r="AC831" s="88"/>
      <c r="AD831" s="88"/>
      <c r="AE831" s="10"/>
      <c r="AF831" s="10"/>
      <c r="AG831" s="10"/>
      <c r="AH831" s="88"/>
      <c r="AI831" s="88"/>
      <c r="AJ831" s="88"/>
      <c r="AK831" s="7"/>
      <c r="AL831" s="7"/>
    </row>
    <row r="832" ht="15.75" customHeight="1">
      <c r="A832" s="88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88"/>
      <c r="N832" s="88"/>
      <c r="O832" s="15"/>
      <c r="P832" s="7"/>
      <c r="Q832" s="7"/>
      <c r="R832" s="15"/>
      <c r="S832" s="88"/>
      <c r="T832" s="88"/>
      <c r="U832" s="88"/>
      <c r="V832" s="88"/>
      <c r="W832" s="88"/>
      <c r="X832" s="88"/>
      <c r="Y832" s="88"/>
      <c r="Z832" s="88"/>
      <c r="AA832" s="88"/>
      <c r="AB832" s="88"/>
      <c r="AC832" s="88"/>
      <c r="AD832" s="88"/>
      <c r="AE832" s="10"/>
      <c r="AF832" s="10"/>
      <c r="AG832" s="10"/>
      <c r="AH832" s="88"/>
      <c r="AI832" s="88"/>
      <c r="AJ832" s="88"/>
      <c r="AK832" s="7"/>
      <c r="AL832" s="7"/>
    </row>
    <row r="833" ht="15.75" customHeight="1">
      <c r="A833" s="88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88"/>
      <c r="N833" s="88"/>
      <c r="O833" s="15"/>
      <c r="P833" s="7"/>
      <c r="Q833" s="7"/>
      <c r="R833" s="15"/>
      <c r="S833" s="88"/>
      <c r="T833" s="88"/>
      <c r="U833" s="88"/>
      <c r="V833" s="88"/>
      <c r="W833" s="88"/>
      <c r="X833" s="88"/>
      <c r="Y833" s="88"/>
      <c r="Z833" s="88"/>
      <c r="AA833" s="88"/>
      <c r="AB833" s="88"/>
      <c r="AC833" s="88"/>
      <c r="AD833" s="88"/>
      <c r="AE833" s="10"/>
      <c r="AF833" s="10"/>
      <c r="AG833" s="10"/>
      <c r="AH833" s="88"/>
      <c r="AI833" s="88"/>
      <c r="AJ833" s="88"/>
      <c r="AK833" s="7"/>
      <c r="AL833" s="7"/>
    </row>
    <row r="834" ht="15.75" customHeight="1">
      <c r="A834" s="88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88"/>
      <c r="N834" s="88"/>
      <c r="O834" s="15"/>
      <c r="P834" s="7"/>
      <c r="Q834" s="7"/>
      <c r="R834" s="15"/>
      <c r="S834" s="88"/>
      <c r="T834" s="88"/>
      <c r="U834" s="88"/>
      <c r="V834" s="88"/>
      <c r="W834" s="88"/>
      <c r="X834" s="88"/>
      <c r="Y834" s="88"/>
      <c r="Z834" s="88"/>
      <c r="AA834" s="88"/>
      <c r="AB834" s="88"/>
      <c r="AC834" s="88"/>
      <c r="AD834" s="88"/>
      <c r="AE834" s="10"/>
      <c r="AF834" s="10"/>
      <c r="AG834" s="10"/>
      <c r="AH834" s="88"/>
      <c r="AI834" s="88"/>
      <c r="AJ834" s="88"/>
      <c r="AK834" s="7"/>
      <c r="AL834" s="7"/>
    </row>
    <row r="835" ht="15.75" customHeight="1">
      <c r="A835" s="88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88"/>
      <c r="N835" s="88"/>
      <c r="O835" s="15"/>
      <c r="P835" s="7"/>
      <c r="Q835" s="7"/>
      <c r="R835" s="15"/>
      <c r="S835" s="88"/>
      <c r="T835" s="88"/>
      <c r="U835" s="88"/>
      <c r="V835" s="88"/>
      <c r="W835" s="88"/>
      <c r="X835" s="88"/>
      <c r="Y835" s="88"/>
      <c r="Z835" s="88"/>
      <c r="AA835" s="88"/>
      <c r="AB835" s="88"/>
      <c r="AC835" s="88"/>
      <c r="AD835" s="88"/>
      <c r="AE835" s="10"/>
      <c r="AF835" s="10"/>
      <c r="AG835" s="10"/>
      <c r="AH835" s="88"/>
      <c r="AI835" s="88"/>
      <c r="AJ835" s="88"/>
      <c r="AK835" s="7"/>
      <c r="AL835" s="7"/>
    </row>
    <row r="836" ht="15.75" customHeight="1">
      <c r="A836" s="88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88"/>
      <c r="N836" s="88"/>
      <c r="O836" s="15"/>
      <c r="P836" s="7"/>
      <c r="Q836" s="7"/>
      <c r="R836" s="15"/>
      <c r="S836" s="88"/>
      <c r="T836" s="88"/>
      <c r="U836" s="88"/>
      <c r="V836" s="88"/>
      <c r="W836" s="88"/>
      <c r="X836" s="88"/>
      <c r="Y836" s="88"/>
      <c r="Z836" s="88"/>
      <c r="AA836" s="88"/>
      <c r="AB836" s="88"/>
      <c r="AC836" s="88"/>
      <c r="AD836" s="88"/>
      <c r="AE836" s="10"/>
      <c r="AF836" s="10"/>
      <c r="AG836" s="10"/>
      <c r="AH836" s="88"/>
      <c r="AI836" s="88"/>
      <c r="AJ836" s="88"/>
      <c r="AK836" s="7"/>
      <c r="AL836" s="7"/>
    </row>
    <row r="837" ht="15.75" customHeight="1">
      <c r="A837" s="88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88"/>
      <c r="N837" s="88"/>
      <c r="O837" s="15"/>
      <c r="P837" s="7"/>
      <c r="Q837" s="7"/>
      <c r="R837" s="15"/>
      <c r="S837" s="88"/>
      <c r="T837" s="88"/>
      <c r="U837" s="88"/>
      <c r="V837" s="88"/>
      <c r="W837" s="88"/>
      <c r="X837" s="88"/>
      <c r="Y837" s="88"/>
      <c r="Z837" s="88"/>
      <c r="AA837" s="88"/>
      <c r="AB837" s="88"/>
      <c r="AC837" s="88"/>
      <c r="AD837" s="88"/>
      <c r="AE837" s="10"/>
      <c r="AF837" s="10"/>
      <c r="AG837" s="10"/>
      <c r="AH837" s="88"/>
      <c r="AI837" s="88"/>
      <c r="AJ837" s="88"/>
      <c r="AK837" s="7"/>
      <c r="AL837" s="7"/>
    </row>
    <row r="838" ht="15.75" customHeight="1">
      <c r="A838" s="88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88"/>
      <c r="N838" s="88"/>
      <c r="O838" s="15"/>
      <c r="P838" s="7"/>
      <c r="Q838" s="7"/>
      <c r="R838" s="15"/>
      <c r="S838" s="88"/>
      <c r="T838" s="88"/>
      <c r="U838" s="88"/>
      <c r="V838" s="88"/>
      <c r="W838" s="88"/>
      <c r="X838" s="88"/>
      <c r="Y838" s="88"/>
      <c r="Z838" s="88"/>
      <c r="AA838" s="88"/>
      <c r="AB838" s="88"/>
      <c r="AC838" s="88"/>
      <c r="AD838" s="88"/>
      <c r="AE838" s="10"/>
      <c r="AF838" s="10"/>
      <c r="AG838" s="10"/>
      <c r="AH838" s="88"/>
      <c r="AI838" s="88"/>
      <c r="AJ838" s="88"/>
      <c r="AK838" s="7"/>
      <c r="AL838" s="7"/>
    </row>
    <row r="839" ht="15.75" customHeight="1">
      <c r="A839" s="88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88"/>
      <c r="N839" s="88"/>
      <c r="O839" s="15"/>
      <c r="P839" s="7"/>
      <c r="Q839" s="7"/>
      <c r="R839" s="15"/>
      <c r="S839" s="88"/>
      <c r="T839" s="88"/>
      <c r="U839" s="88"/>
      <c r="V839" s="88"/>
      <c r="W839" s="88"/>
      <c r="X839" s="88"/>
      <c r="Y839" s="88"/>
      <c r="Z839" s="88"/>
      <c r="AA839" s="88"/>
      <c r="AB839" s="88"/>
      <c r="AC839" s="88"/>
      <c r="AD839" s="88"/>
      <c r="AE839" s="10"/>
      <c r="AF839" s="10"/>
      <c r="AG839" s="10"/>
      <c r="AH839" s="88"/>
      <c r="AI839" s="88"/>
      <c r="AJ839" s="88"/>
      <c r="AK839" s="7"/>
      <c r="AL839" s="7"/>
    </row>
    <row r="840" ht="15.75" customHeight="1">
      <c r="A840" s="88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88"/>
      <c r="N840" s="88"/>
      <c r="O840" s="15"/>
      <c r="P840" s="7"/>
      <c r="Q840" s="7"/>
      <c r="R840" s="15"/>
      <c r="S840" s="88"/>
      <c r="T840" s="88"/>
      <c r="U840" s="88"/>
      <c r="V840" s="88"/>
      <c r="W840" s="88"/>
      <c r="X840" s="88"/>
      <c r="Y840" s="88"/>
      <c r="Z840" s="88"/>
      <c r="AA840" s="88"/>
      <c r="AB840" s="88"/>
      <c r="AC840" s="88"/>
      <c r="AD840" s="88"/>
      <c r="AE840" s="10"/>
      <c r="AF840" s="10"/>
      <c r="AG840" s="10"/>
      <c r="AH840" s="88"/>
      <c r="AI840" s="88"/>
      <c r="AJ840" s="88"/>
      <c r="AK840" s="7"/>
      <c r="AL840" s="7"/>
    </row>
    <row r="841" ht="15.75" customHeight="1">
      <c r="A841" s="88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88"/>
      <c r="N841" s="88"/>
      <c r="O841" s="15"/>
      <c r="P841" s="7"/>
      <c r="Q841" s="7"/>
      <c r="R841" s="15"/>
      <c r="S841" s="88"/>
      <c r="T841" s="88"/>
      <c r="U841" s="88"/>
      <c r="V841" s="88"/>
      <c r="W841" s="88"/>
      <c r="X841" s="88"/>
      <c r="Y841" s="88"/>
      <c r="Z841" s="88"/>
      <c r="AA841" s="88"/>
      <c r="AB841" s="88"/>
      <c r="AC841" s="88"/>
      <c r="AD841" s="88"/>
      <c r="AE841" s="10"/>
      <c r="AF841" s="10"/>
      <c r="AG841" s="10"/>
      <c r="AH841" s="88"/>
      <c r="AI841" s="88"/>
      <c r="AJ841" s="88"/>
      <c r="AK841" s="7"/>
      <c r="AL841" s="7"/>
    </row>
    <row r="842" ht="15.75" customHeight="1">
      <c r="A842" s="88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88"/>
      <c r="N842" s="88"/>
      <c r="O842" s="15"/>
      <c r="P842" s="7"/>
      <c r="Q842" s="7"/>
      <c r="R842" s="15"/>
      <c r="S842" s="88"/>
      <c r="T842" s="88"/>
      <c r="U842" s="88"/>
      <c r="V842" s="88"/>
      <c r="W842" s="88"/>
      <c r="X842" s="88"/>
      <c r="Y842" s="88"/>
      <c r="Z842" s="88"/>
      <c r="AA842" s="88"/>
      <c r="AB842" s="88"/>
      <c r="AC842" s="88"/>
      <c r="AD842" s="88"/>
      <c r="AE842" s="10"/>
      <c r="AF842" s="10"/>
      <c r="AG842" s="10"/>
      <c r="AH842" s="88"/>
      <c r="AI842" s="88"/>
      <c r="AJ842" s="88"/>
      <c r="AK842" s="7"/>
      <c r="AL842" s="7"/>
    </row>
    <row r="843" ht="15.75" customHeight="1">
      <c r="A843" s="88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88"/>
      <c r="N843" s="88"/>
      <c r="O843" s="15"/>
      <c r="P843" s="7"/>
      <c r="Q843" s="7"/>
      <c r="R843" s="15"/>
      <c r="S843" s="88"/>
      <c r="T843" s="88"/>
      <c r="U843" s="88"/>
      <c r="V843" s="88"/>
      <c r="W843" s="88"/>
      <c r="X843" s="88"/>
      <c r="Y843" s="88"/>
      <c r="Z843" s="88"/>
      <c r="AA843" s="88"/>
      <c r="AB843" s="88"/>
      <c r="AC843" s="88"/>
      <c r="AD843" s="88"/>
      <c r="AE843" s="10"/>
      <c r="AF843" s="10"/>
      <c r="AG843" s="10"/>
      <c r="AH843" s="88"/>
      <c r="AI843" s="88"/>
      <c r="AJ843" s="88"/>
      <c r="AK843" s="7"/>
      <c r="AL843" s="7"/>
    </row>
    <row r="844" ht="15.75" customHeight="1">
      <c r="A844" s="88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88"/>
      <c r="N844" s="88"/>
      <c r="O844" s="15"/>
      <c r="P844" s="7"/>
      <c r="Q844" s="7"/>
      <c r="R844" s="15"/>
      <c r="S844" s="88"/>
      <c r="T844" s="88"/>
      <c r="U844" s="88"/>
      <c r="V844" s="88"/>
      <c r="W844" s="88"/>
      <c r="X844" s="88"/>
      <c r="Y844" s="88"/>
      <c r="Z844" s="88"/>
      <c r="AA844" s="88"/>
      <c r="AB844" s="88"/>
      <c r="AC844" s="88"/>
      <c r="AD844" s="88"/>
      <c r="AE844" s="10"/>
      <c r="AF844" s="10"/>
      <c r="AG844" s="10"/>
      <c r="AH844" s="88"/>
      <c r="AI844" s="88"/>
      <c r="AJ844" s="88"/>
      <c r="AK844" s="7"/>
      <c r="AL844" s="7"/>
    </row>
    <row r="845" ht="15.75" customHeight="1">
      <c r="A845" s="88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88"/>
      <c r="N845" s="88"/>
      <c r="O845" s="15"/>
      <c r="P845" s="7"/>
      <c r="Q845" s="7"/>
      <c r="R845" s="15"/>
      <c r="S845" s="88"/>
      <c r="T845" s="88"/>
      <c r="U845" s="88"/>
      <c r="V845" s="88"/>
      <c r="W845" s="88"/>
      <c r="X845" s="88"/>
      <c r="Y845" s="88"/>
      <c r="Z845" s="88"/>
      <c r="AA845" s="88"/>
      <c r="AB845" s="88"/>
      <c r="AC845" s="88"/>
      <c r="AD845" s="88"/>
      <c r="AE845" s="10"/>
      <c r="AF845" s="10"/>
      <c r="AG845" s="10"/>
      <c r="AH845" s="88"/>
      <c r="AI845" s="88"/>
      <c r="AJ845" s="88"/>
      <c r="AK845" s="7"/>
      <c r="AL845" s="7"/>
    </row>
    <row r="846" ht="15.75" customHeight="1">
      <c r="A846" s="88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88"/>
      <c r="N846" s="88"/>
      <c r="O846" s="15"/>
      <c r="P846" s="7"/>
      <c r="Q846" s="7"/>
      <c r="R846" s="15"/>
      <c r="S846" s="88"/>
      <c r="T846" s="88"/>
      <c r="U846" s="88"/>
      <c r="V846" s="88"/>
      <c r="W846" s="88"/>
      <c r="X846" s="88"/>
      <c r="Y846" s="88"/>
      <c r="Z846" s="88"/>
      <c r="AA846" s="88"/>
      <c r="AB846" s="88"/>
      <c r="AC846" s="88"/>
      <c r="AD846" s="88"/>
      <c r="AE846" s="10"/>
      <c r="AF846" s="10"/>
      <c r="AG846" s="10"/>
      <c r="AH846" s="88"/>
      <c r="AI846" s="88"/>
      <c r="AJ846" s="88"/>
      <c r="AK846" s="7"/>
      <c r="AL846" s="7"/>
    </row>
    <row r="847" ht="15.75" customHeight="1">
      <c r="A847" s="88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88"/>
      <c r="N847" s="88"/>
      <c r="O847" s="15"/>
      <c r="P847" s="7"/>
      <c r="Q847" s="7"/>
      <c r="R847" s="15"/>
      <c r="S847" s="88"/>
      <c r="T847" s="88"/>
      <c r="U847" s="88"/>
      <c r="V847" s="88"/>
      <c r="W847" s="88"/>
      <c r="X847" s="88"/>
      <c r="Y847" s="88"/>
      <c r="Z847" s="88"/>
      <c r="AA847" s="88"/>
      <c r="AB847" s="88"/>
      <c r="AC847" s="88"/>
      <c r="AD847" s="88"/>
      <c r="AE847" s="10"/>
      <c r="AF847" s="10"/>
      <c r="AG847" s="10"/>
      <c r="AH847" s="88"/>
      <c r="AI847" s="88"/>
      <c r="AJ847" s="88"/>
      <c r="AK847" s="7"/>
      <c r="AL847" s="7"/>
    </row>
    <row r="848" ht="15.75" customHeight="1">
      <c r="A848" s="88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88"/>
      <c r="N848" s="88"/>
      <c r="O848" s="15"/>
      <c r="P848" s="7"/>
      <c r="Q848" s="7"/>
      <c r="R848" s="15"/>
      <c r="S848" s="88"/>
      <c r="T848" s="88"/>
      <c r="U848" s="88"/>
      <c r="V848" s="88"/>
      <c r="W848" s="88"/>
      <c r="X848" s="88"/>
      <c r="Y848" s="88"/>
      <c r="Z848" s="88"/>
      <c r="AA848" s="88"/>
      <c r="AB848" s="88"/>
      <c r="AC848" s="88"/>
      <c r="AD848" s="88"/>
      <c r="AE848" s="10"/>
      <c r="AF848" s="10"/>
      <c r="AG848" s="10"/>
      <c r="AH848" s="88"/>
      <c r="AI848" s="88"/>
      <c r="AJ848" s="88"/>
      <c r="AK848" s="7"/>
      <c r="AL848" s="7"/>
    </row>
    <row r="849" ht="15.75" customHeight="1">
      <c r="A849" s="88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88"/>
      <c r="N849" s="88"/>
      <c r="O849" s="15"/>
      <c r="P849" s="7"/>
      <c r="Q849" s="7"/>
      <c r="R849" s="15"/>
      <c r="S849" s="88"/>
      <c r="T849" s="88"/>
      <c r="U849" s="88"/>
      <c r="V849" s="88"/>
      <c r="W849" s="88"/>
      <c r="X849" s="88"/>
      <c r="Y849" s="88"/>
      <c r="Z849" s="88"/>
      <c r="AA849" s="88"/>
      <c r="AB849" s="88"/>
      <c r="AC849" s="88"/>
      <c r="AD849" s="88"/>
      <c r="AE849" s="10"/>
      <c r="AF849" s="10"/>
      <c r="AG849" s="10"/>
      <c r="AH849" s="88"/>
      <c r="AI849" s="88"/>
      <c r="AJ849" s="88"/>
      <c r="AK849" s="7"/>
      <c r="AL849" s="7"/>
    </row>
    <row r="850" ht="15.75" customHeight="1">
      <c r="A850" s="88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88"/>
      <c r="N850" s="88"/>
      <c r="O850" s="15"/>
      <c r="P850" s="7"/>
      <c r="Q850" s="7"/>
      <c r="R850" s="15"/>
      <c r="S850" s="88"/>
      <c r="T850" s="88"/>
      <c r="U850" s="88"/>
      <c r="V850" s="88"/>
      <c r="W850" s="88"/>
      <c r="X850" s="88"/>
      <c r="Y850" s="88"/>
      <c r="Z850" s="88"/>
      <c r="AA850" s="88"/>
      <c r="AB850" s="88"/>
      <c r="AC850" s="88"/>
      <c r="AD850" s="88"/>
      <c r="AE850" s="10"/>
      <c r="AF850" s="10"/>
      <c r="AG850" s="10"/>
      <c r="AH850" s="88"/>
      <c r="AI850" s="88"/>
      <c r="AJ850" s="88"/>
      <c r="AK850" s="7"/>
      <c r="AL850" s="7"/>
    </row>
    <row r="851" ht="15.75" customHeight="1">
      <c r="A851" s="88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88"/>
      <c r="N851" s="88"/>
      <c r="O851" s="15"/>
      <c r="P851" s="7"/>
      <c r="Q851" s="7"/>
      <c r="R851" s="15"/>
      <c r="S851" s="88"/>
      <c r="T851" s="88"/>
      <c r="U851" s="88"/>
      <c r="V851" s="88"/>
      <c r="W851" s="88"/>
      <c r="X851" s="88"/>
      <c r="Y851" s="88"/>
      <c r="Z851" s="88"/>
      <c r="AA851" s="88"/>
      <c r="AB851" s="88"/>
      <c r="AC851" s="88"/>
      <c r="AD851" s="88"/>
      <c r="AE851" s="10"/>
      <c r="AF851" s="10"/>
      <c r="AG851" s="10"/>
      <c r="AH851" s="88"/>
      <c r="AI851" s="88"/>
      <c r="AJ851" s="88"/>
      <c r="AK851" s="7"/>
      <c r="AL851" s="7"/>
    </row>
    <row r="852" ht="15.75" customHeight="1">
      <c r="A852" s="88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88"/>
      <c r="N852" s="88"/>
      <c r="O852" s="15"/>
      <c r="P852" s="7"/>
      <c r="Q852" s="7"/>
      <c r="R852" s="15"/>
      <c r="S852" s="88"/>
      <c r="T852" s="88"/>
      <c r="U852" s="88"/>
      <c r="V852" s="88"/>
      <c r="W852" s="88"/>
      <c r="X852" s="88"/>
      <c r="Y852" s="88"/>
      <c r="Z852" s="88"/>
      <c r="AA852" s="88"/>
      <c r="AB852" s="88"/>
      <c r="AC852" s="88"/>
      <c r="AD852" s="88"/>
      <c r="AE852" s="10"/>
      <c r="AF852" s="10"/>
      <c r="AG852" s="10"/>
      <c r="AH852" s="88"/>
      <c r="AI852" s="88"/>
      <c r="AJ852" s="88"/>
      <c r="AK852" s="7"/>
      <c r="AL852" s="7"/>
    </row>
    <row r="853" ht="15.75" customHeight="1">
      <c r="A853" s="88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88"/>
      <c r="N853" s="88"/>
      <c r="O853" s="15"/>
      <c r="P853" s="7"/>
      <c r="Q853" s="7"/>
      <c r="R853" s="15"/>
      <c r="S853" s="88"/>
      <c r="T853" s="88"/>
      <c r="U853" s="88"/>
      <c r="V853" s="88"/>
      <c r="W853" s="88"/>
      <c r="X853" s="88"/>
      <c r="Y853" s="88"/>
      <c r="Z853" s="88"/>
      <c r="AA853" s="88"/>
      <c r="AB853" s="88"/>
      <c r="AC853" s="88"/>
      <c r="AD853" s="88"/>
      <c r="AE853" s="10"/>
      <c r="AF853" s="10"/>
      <c r="AG853" s="10"/>
      <c r="AH853" s="88"/>
      <c r="AI853" s="88"/>
      <c r="AJ853" s="88"/>
      <c r="AK853" s="7"/>
      <c r="AL853" s="7"/>
    </row>
    <row r="854" ht="15.75" customHeight="1">
      <c r="A854" s="88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88"/>
      <c r="N854" s="88"/>
      <c r="O854" s="15"/>
      <c r="P854" s="7"/>
      <c r="Q854" s="7"/>
      <c r="R854" s="15"/>
      <c r="S854" s="88"/>
      <c r="T854" s="88"/>
      <c r="U854" s="88"/>
      <c r="V854" s="88"/>
      <c r="W854" s="88"/>
      <c r="X854" s="88"/>
      <c r="Y854" s="88"/>
      <c r="Z854" s="88"/>
      <c r="AA854" s="88"/>
      <c r="AB854" s="88"/>
      <c r="AC854" s="88"/>
      <c r="AD854" s="88"/>
      <c r="AE854" s="10"/>
      <c r="AF854" s="10"/>
      <c r="AG854" s="10"/>
      <c r="AH854" s="88"/>
      <c r="AI854" s="88"/>
      <c r="AJ854" s="88"/>
      <c r="AK854" s="7"/>
      <c r="AL854" s="7"/>
    </row>
    <row r="855" ht="15.75" customHeight="1">
      <c r="A855" s="88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88"/>
      <c r="N855" s="88"/>
      <c r="O855" s="15"/>
      <c r="P855" s="7"/>
      <c r="Q855" s="7"/>
      <c r="R855" s="15"/>
      <c r="S855" s="88"/>
      <c r="T855" s="88"/>
      <c r="U855" s="88"/>
      <c r="V855" s="88"/>
      <c r="W855" s="88"/>
      <c r="X855" s="88"/>
      <c r="Y855" s="88"/>
      <c r="Z855" s="88"/>
      <c r="AA855" s="88"/>
      <c r="AB855" s="88"/>
      <c r="AC855" s="88"/>
      <c r="AD855" s="88"/>
      <c r="AE855" s="10"/>
      <c r="AF855" s="10"/>
      <c r="AG855" s="10"/>
      <c r="AH855" s="88"/>
      <c r="AI855" s="88"/>
      <c r="AJ855" s="88"/>
      <c r="AK855" s="7"/>
      <c r="AL855" s="7"/>
    </row>
    <row r="856" ht="15.75" customHeight="1">
      <c r="A856" s="88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88"/>
      <c r="N856" s="88"/>
      <c r="O856" s="15"/>
      <c r="P856" s="7"/>
      <c r="Q856" s="7"/>
      <c r="R856" s="15"/>
      <c r="S856" s="88"/>
      <c r="T856" s="88"/>
      <c r="U856" s="88"/>
      <c r="V856" s="88"/>
      <c r="W856" s="88"/>
      <c r="X856" s="88"/>
      <c r="Y856" s="88"/>
      <c r="Z856" s="88"/>
      <c r="AA856" s="88"/>
      <c r="AB856" s="88"/>
      <c r="AC856" s="88"/>
      <c r="AD856" s="88"/>
      <c r="AE856" s="10"/>
      <c r="AF856" s="10"/>
      <c r="AG856" s="10"/>
      <c r="AH856" s="88"/>
      <c r="AI856" s="88"/>
      <c r="AJ856" s="88"/>
      <c r="AK856" s="7"/>
      <c r="AL856" s="7"/>
    </row>
    <row r="857" ht="15.75" customHeight="1">
      <c r="A857" s="88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88"/>
      <c r="N857" s="88"/>
      <c r="O857" s="15"/>
      <c r="P857" s="7"/>
      <c r="Q857" s="7"/>
      <c r="R857" s="15"/>
      <c r="S857" s="88"/>
      <c r="T857" s="88"/>
      <c r="U857" s="88"/>
      <c r="V857" s="88"/>
      <c r="W857" s="88"/>
      <c r="X857" s="88"/>
      <c r="Y857" s="88"/>
      <c r="Z857" s="88"/>
      <c r="AA857" s="88"/>
      <c r="AB857" s="88"/>
      <c r="AC857" s="88"/>
      <c r="AD857" s="88"/>
      <c r="AE857" s="10"/>
      <c r="AF857" s="10"/>
      <c r="AG857" s="10"/>
      <c r="AH857" s="88"/>
      <c r="AI857" s="88"/>
      <c r="AJ857" s="88"/>
      <c r="AK857" s="7"/>
      <c r="AL857" s="7"/>
    </row>
    <row r="858" ht="15.75" customHeight="1">
      <c r="A858" s="88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88"/>
      <c r="N858" s="88"/>
      <c r="O858" s="15"/>
      <c r="P858" s="7"/>
      <c r="Q858" s="7"/>
      <c r="R858" s="15"/>
      <c r="S858" s="88"/>
      <c r="T858" s="88"/>
      <c r="U858" s="88"/>
      <c r="V858" s="88"/>
      <c r="W858" s="88"/>
      <c r="X858" s="88"/>
      <c r="Y858" s="88"/>
      <c r="Z858" s="88"/>
      <c r="AA858" s="88"/>
      <c r="AB858" s="88"/>
      <c r="AC858" s="88"/>
      <c r="AD858" s="88"/>
      <c r="AE858" s="10"/>
      <c r="AF858" s="10"/>
      <c r="AG858" s="10"/>
      <c r="AH858" s="88"/>
      <c r="AI858" s="88"/>
      <c r="AJ858" s="88"/>
      <c r="AK858" s="7"/>
      <c r="AL858" s="7"/>
    </row>
    <row r="859" ht="15.75" customHeight="1">
      <c r="A859" s="88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88"/>
      <c r="N859" s="88"/>
      <c r="O859" s="15"/>
      <c r="P859" s="7"/>
      <c r="Q859" s="7"/>
      <c r="R859" s="15"/>
      <c r="S859" s="88"/>
      <c r="T859" s="88"/>
      <c r="U859" s="88"/>
      <c r="V859" s="88"/>
      <c r="W859" s="88"/>
      <c r="X859" s="88"/>
      <c r="Y859" s="88"/>
      <c r="Z859" s="88"/>
      <c r="AA859" s="88"/>
      <c r="AB859" s="88"/>
      <c r="AC859" s="88"/>
      <c r="AD859" s="88"/>
      <c r="AE859" s="10"/>
      <c r="AF859" s="10"/>
      <c r="AG859" s="10"/>
      <c r="AH859" s="88"/>
      <c r="AI859" s="88"/>
      <c r="AJ859" s="88"/>
      <c r="AK859" s="7"/>
      <c r="AL859" s="7"/>
    </row>
    <row r="860" ht="15.75" customHeight="1">
      <c r="A860" s="88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88"/>
      <c r="N860" s="88"/>
      <c r="O860" s="15"/>
      <c r="P860" s="7"/>
      <c r="Q860" s="7"/>
      <c r="R860" s="15"/>
      <c r="S860" s="88"/>
      <c r="T860" s="88"/>
      <c r="U860" s="88"/>
      <c r="V860" s="88"/>
      <c r="W860" s="88"/>
      <c r="X860" s="88"/>
      <c r="Y860" s="88"/>
      <c r="Z860" s="88"/>
      <c r="AA860" s="88"/>
      <c r="AB860" s="88"/>
      <c r="AC860" s="88"/>
      <c r="AD860" s="88"/>
      <c r="AE860" s="10"/>
      <c r="AF860" s="10"/>
      <c r="AG860" s="10"/>
      <c r="AH860" s="88"/>
      <c r="AI860" s="88"/>
      <c r="AJ860" s="88"/>
      <c r="AK860" s="7"/>
      <c r="AL860" s="7"/>
    </row>
    <row r="861" ht="15.75" customHeight="1">
      <c r="A861" s="88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88"/>
      <c r="N861" s="88"/>
      <c r="O861" s="15"/>
      <c r="P861" s="7"/>
      <c r="Q861" s="7"/>
      <c r="R861" s="15"/>
      <c r="S861" s="88"/>
      <c r="T861" s="88"/>
      <c r="U861" s="88"/>
      <c r="V861" s="88"/>
      <c r="W861" s="88"/>
      <c r="X861" s="88"/>
      <c r="Y861" s="88"/>
      <c r="Z861" s="88"/>
      <c r="AA861" s="88"/>
      <c r="AB861" s="88"/>
      <c r="AC861" s="88"/>
      <c r="AD861" s="88"/>
      <c r="AE861" s="10"/>
      <c r="AF861" s="10"/>
      <c r="AG861" s="10"/>
      <c r="AH861" s="88"/>
      <c r="AI861" s="88"/>
      <c r="AJ861" s="88"/>
      <c r="AK861" s="7"/>
      <c r="AL861" s="7"/>
    </row>
    <row r="862" ht="15.75" customHeight="1">
      <c r="A862" s="88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88"/>
      <c r="N862" s="88"/>
      <c r="O862" s="15"/>
      <c r="P862" s="7"/>
      <c r="Q862" s="7"/>
      <c r="R862" s="15"/>
      <c r="S862" s="88"/>
      <c r="T862" s="88"/>
      <c r="U862" s="88"/>
      <c r="V862" s="88"/>
      <c r="W862" s="88"/>
      <c r="X862" s="88"/>
      <c r="Y862" s="88"/>
      <c r="Z862" s="88"/>
      <c r="AA862" s="88"/>
      <c r="AB862" s="88"/>
      <c r="AC862" s="88"/>
      <c r="AD862" s="88"/>
      <c r="AE862" s="10"/>
      <c r="AF862" s="10"/>
      <c r="AG862" s="10"/>
      <c r="AH862" s="88"/>
      <c r="AI862" s="88"/>
      <c r="AJ862" s="88"/>
      <c r="AK862" s="7"/>
      <c r="AL862" s="7"/>
    </row>
    <row r="863" ht="15.75" customHeight="1">
      <c r="A863" s="88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88"/>
      <c r="N863" s="88"/>
      <c r="O863" s="15"/>
      <c r="P863" s="7"/>
      <c r="Q863" s="7"/>
      <c r="R863" s="15"/>
      <c r="S863" s="88"/>
      <c r="T863" s="88"/>
      <c r="U863" s="88"/>
      <c r="V863" s="88"/>
      <c r="W863" s="88"/>
      <c r="X863" s="88"/>
      <c r="Y863" s="88"/>
      <c r="Z863" s="88"/>
      <c r="AA863" s="88"/>
      <c r="AB863" s="88"/>
      <c r="AC863" s="88"/>
      <c r="AD863" s="88"/>
      <c r="AE863" s="10"/>
      <c r="AF863" s="10"/>
      <c r="AG863" s="10"/>
      <c r="AH863" s="88"/>
      <c r="AI863" s="88"/>
      <c r="AJ863" s="88"/>
      <c r="AK863" s="7"/>
      <c r="AL863" s="7"/>
    </row>
    <row r="864" ht="15.75" customHeight="1">
      <c r="A864" s="88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88"/>
      <c r="N864" s="88"/>
      <c r="O864" s="15"/>
      <c r="P864" s="7"/>
      <c r="Q864" s="7"/>
      <c r="R864" s="15"/>
      <c r="S864" s="88"/>
      <c r="T864" s="88"/>
      <c r="U864" s="88"/>
      <c r="V864" s="88"/>
      <c r="W864" s="88"/>
      <c r="X864" s="88"/>
      <c r="Y864" s="88"/>
      <c r="Z864" s="88"/>
      <c r="AA864" s="88"/>
      <c r="AB864" s="88"/>
      <c r="AC864" s="88"/>
      <c r="AD864" s="88"/>
      <c r="AE864" s="10"/>
      <c r="AF864" s="10"/>
      <c r="AG864" s="10"/>
      <c r="AH864" s="88"/>
      <c r="AI864" s="88"/>
      <c r="AJ864" s="88"/>
      <c r="AK864" s="7"/>
      <c r="AL864" s="7"/>
    </row>
    <row r="865" ht="15.75" customHeight="1">
      <c r="A865" s="88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88"/>
      <c r="N865" s="88"/>
      <c r="O865" s="15"/>
      <c r="P865" s="7"/>
      <c r="Q865" s="7"/>
      <c r="R865" s="15"/>
      <c r="S865" s="88"/>
      <c r="T865" s="88"/>
      <c r="U865" s="88"/>
      <c r="V865" s="88"/>
      <c r="W865" s="88"/>
      <c r="X865" s="88"/>
      <c r="Y865" s="88"/>
      <c r="Z865" s="88"/>
      <c r="AA865" s="88"/>
      <c r="AB865" s="88"/>
      <c r="AC865" s="88"/>
      <c r="AD865" s="88"/>
      <c r="AE865" s="10"/>
      <c r="AF865" s="10"/>
      <c r="AG865" s="10"/>
      <c r="AH865" s="88"/>
      <c r="AI865" s="88"/>
      <c r="AJ865" s="88"/>
      <c r="AK865" s="7"/>
      <c r="AL865" s="7"/>
    </row>
    <row r="866" ht="15.75" customHeight="1">
      <c r="A866" s="88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88"/>
      <c r="N866" s="88"/>
      <c r="O866" s="15"/>
      <c r="P866" s="7"/>
      <c r="Q866" s="7"/>
      <c r="R866" s="15"/>
      <c r="S866" s="88"/>
      <c r="T866" s="88"/>
      <c r="U866" s="88"/>
      <c r="V866" s="88"/>
      <c r="W866" s="88"/>
      <c r="X866" s="88"/>
      <c r="Y866" s="88"/>
      <c r="Z866" s="88"/>
      <c r="AA866" s="88"/>
      <c r="AB866" s="88"/>
      <c r="AC866" s="88"/>
      <c r="AD866" s="88"/>
      <c r="AE866" s="10"/>
      <c r="AF866" s="10"/>
      <c r="AG866" s="10"/>
      <c r="AH866" s="88"/>
      <c r="AI866" s="88"/>
      <c r="AJ866" s="88"/>
      <c r="AK866" s="7"/>
      <c r="AL866" s="7"/>
    </row>
    <row r="867" ht="15.75" customHeight="1">
      <c r="A867" s="88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88"/>
      <c r="N867" s="88"/>
      <c r="O867" s="15"/>
      <c r="P867" s="7"/>
      <c r="Q867" s="7"/>
      <c r="R867" s="15"/>
      <c r="S867" s="88"/>
      <c r="T867" s="88"/>
      <c r="U867" s="88"/>
      <c r="V867" s="88"/>
      <c r="W867" s="88"/>
      <c r="X867" s="88"/>
      <c r="Y867" s="88"/>
      <c r="Z867" s="88"/>
      <c r="AA867" s="88"/>
      <c r="AB867" s="88"/>
      <c r="AC867" s="88"/>
      <c r="AD867" s="88"/>
      <c r="AE867" s="10"/>
      <c r="AF867" s="10"/>
      <c r="AG867" s="10"/>
      <c r="AH867" s="88"/>
      <c r="AI867" s="88"/>
      <c r="AJ867" s="88"/>
      <c r="AK867" s="7"/>
      <c r="AL867" s="7"/>
    </row>
    <row r="868" ht="15.75" customHeight="1">
      <c r="A868" s="88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88"/>
      <c r="N868" s="88"/>
      <c r="O868" s="15"/>
      <c r="P868" s="7"/>
      <c r="Q868" s="7"/>
      <c r="R868" s="15"/>
      <c r="S868" s="88"/>
      <c r="T868" s="88"/>
      <c r="U868" s="88"/>
      <c r="V868" s="88"/>
      <c r="W868" s="88"/>
      <c r="X868" s="88"/>
      <c r="Y868" s="88"/>
      <c r="Z868" s="88"/>
      <c r="AA868" s="88"/>
      <c r="AB868" s="88"/>
      <c r="AC868" s="88"/>
      <c r="AD868" s="88"/>
      <c r="AE868" s="10"/>
      <c r="AF868" s="10"/>
      <c r="AG868" s="10"/>
      <c r="AH868" s="88"/>
      <c r="AI868" s="88"/>
      <c r="AJ868" s="88"/>
      <c r="AK868" s="7"/>
      <c r="AL868" s="7"/>
    </row>
    <row r="869" ht="15.75" customHeight="1">
      <c r="A869" s="88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88"/>
      <c r="N869" s="88"/>
      <c r="O869" s="15"/>
      <c r="P869" s="7"/>
      <c r="Q869" s="7"/>
      <c r="R869" s="15"/>
      <c r="S869" s="88"/>
      <c r="T869" s="88"/>
      <c r="U869" s="88"/>
      <c r="V869" s="88"/>
      <c r="W869" s="88"/>
      <c r="X869" s="88"/>
      <c r="Y869" s="88"/>
      <c r="Z869" s="88"/>
      <c r="AA869" s="88"/>
      <c r="AB869" s="88"/>
      <c r="AC869" s="88"/>
      <c r="AD869" s="88"/>
      <c r="AE869" s="10"/>
      <c r="AF869" s="10"/>
      <c r="AG869" s="10"/>
      <c r="AH869" s="88"/>
      <c r="AI869" s="88"/>
      <c r="AJ869" s="88"/>
      <c r="AK869" s="7"/>
      <c r="AL869" s="7"/>
    </row>
    <row r="870" ht="15.75" customHeight="1">
      <c r="A870" s="88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88"/>
      <c r="N870" s="88"/>
      <c r="O870" s="15"/>
      <c r="P870" s="7"/>
      <c r="Q870" s="7"/>
      <c r="R870" s="15"/>
      <c r="S870" s="88"/>
      <c r="T870" s="88"/>
      <c r="U870" s="88"/>
      <c r="V870" s="88"/>
      <c r="W870" s="88"/>
      <c r="X870" s="88"/>
      <c r="Y870" s="88"/>
      <c r="Z870" s="88"/>
      <c r="AA870" s="88"/>
      <c r="AB870" s="88"/>
      <c r="AC870" s="88"/>
      <c r="AD870" s="88"/>
      <c r="AE870" s="10"/>
      <c r="AF870" s="10"/>
      <c r="AG870" s="10"/>
      <c r="AH870" s="88"/>
      <c r="AI870" s="88"/>
      <c r="AJ870" s="88"/>
      <c r="AK870" s="7"/>
      <c r="AL870" s="7"/>
    </row>
    <row r="871" ht="15.75" customHeight="1">
      <c r="A871" s="88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88"/>
      <c r="N871" s="88"/>
      <c r="O871" s="15"/>
      <c r="P871" s="7"/>
      <c r="Q871" s="7"/>
      <c r="R871" s="15"/>
      <c r="S871" s="88"/>
      <c r="T871" s="88"/>
      <c r="U871" s="88"/>
      <c r="V871" s="88"/>
      <c r="W871" s="88"/>
      <c r="X871" s="88"/>
      <c r="Y871" s="88"/>
      <c r="Z871" s="88"/>
      <c r="AA871" s="88"/>
      <c r="AB871" s="88"/>
      <c r="AC871" s="88"/>
      <c r="AD871" s="88"/>
      <c r="AE871" s="10"/>
      <c r="AF871" s="10"/>
      <c r="AG871" s="10"/>
      <c r="AH871" s="88"/>
      <c r="AI871" s="88"/>
      <c r="AJ871" s="88"/>
      <c r="AK871" s="7"/>
      <c r="AL871" s="7"/>
    </row>
    <row r="872" ht="15.75" customHeight="1">
      <c r="A872" s="88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88"/>
      <c r="N872" s="88"/>
      <c r="O872" s="15"/>
      <c r="P872" s="7"/>
      <c r="Q872" s="7"/>
      <c r="R872" s="15"/>
      <c r="S872" s="88"/>
      <c r="T872" s="88"/>
      <c r="U872" s="88"/>
      <c r="V872" s="88"/>
      <c r="W872" s="88"/>
      <c r="X872" s="88"/>
      <c r="Y872" s="88"/>
      <c r="Z872" s="88"/>
      <c r="AA872" s="88"/>
      <c r="AB872" s="88"/>
      <c r="AC872" s="88"/>
      <c r="AD872" s="88"/>
      <c r="AE872" s="10"/>
      <c r="AF872" s="10"/>
      <c r="AG872" s="10"/>
      <c r="AH872" s="88"/>
      <c r="AI872" s="88"/>
      <c r="AJ872" s="88"/>
      <c r="AK872" s="7"/>
      <c r="AL872" s="7"/>
    </row>
    <row r="873" ht="15.75" customHeight="1">
      <c r="A873" s="88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88"/>
      <c r="N873" s="88"/>
      <c r="O873" s="15"/>
      <c r="P873" s="7"/>
      <c r="Q873" s="7"/>
      <c r="R873" s="15"/>
      <c r="S873" s="88"/>
      <c r="T873" s="88"/>
      <c r="U873" s="88"/>
      <c r="V873" s="88"/>
      <c r="W873" s="88"/>
      <c r="X873" s="88"/>
      <c r="Y873" s="88"/>
      <c r="Z873" s="88"/>
      <c r="AA873" s="88"/>
      <c r="AB873" s="88"/>
      <c r="AC873" s="88"/>
      <c r="AD873" s="88"/>
      <c r="AE873" s="10"/>
      <c r="AF873" s="10"/>
      <c r="AG873" s="10"/>
      <c r="AH873" s="88"/>
      <c r="AI873" s="88"/>
      <c r="AJ873" s="88"/>
      <c r="AK873" s="7"/>
      <c r="AL873" s="7"/>
    </row>
    <row r="874" ht="15.75" customHeight="1">
      <c r="A874" s="88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88"/>
      <c r="N874" s="88"/>
      <c r="O874" s="15"/>
      <c r="P874" s="7"/>
      <c r="Q874" s="7"/>
      <c r="R874" s="15"/>
      <c r="S874" s="88"/>
      <c r="T874" s="88"/>
      <c r="U874" s="88"/>
      <c r="V874" s="88"/>
      <c r="W874" s="88"/>
      <c r="X874" s="88"/>
      <c r="Y874" s="88"/>
      <c r="Z874" s="88"/>
      <c r="AA874" s="88"/>
      <c r="AB874" s="88"/>
      <c r="AC874" s="88"/>
      <c r="AD874" s="88"/>
      <c r="AE874" s="10"/>
      <c r="AF874" s="10"/>
      <c r="AG874" s="10"/>
      <c r="AH874" s="88"/>
      <c r="AI874" s="88"/>
      <c r="AJ874" s="88"/>
      <c r="AK874" s="7"/>
      <c r="AL874" s="7"/>
    </row>
    <row r="875" ht="15.75" customHeight="1">
      <c r="A875" s="88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88"/>
      <c r="N875" s="88"/>
      <c r="O875" s="15"/>
      <c r="P875" s="7"/>
      <c r="Q875" s="7"/>
      <c r="R875" s="15"/>
      <c r="S875" s="88"/>
      <c r="T875" s="88"/>
      <c r="U875" s="88"/>
      <c r="V875" s="88"/>
      <c r="W875" s="88"/>
      <c r="X875" s="88"/>
      <c r="Y875" s="88"/>
      <c r="Z875" s="88"/>
      <c r="AA875" s="88"/>
      <c r="AB875" s="88"/>
      <c r="AC875" s="88"/>
      <c r="AD875" s="88"/>
      <c r="AE875" s="10"/>
      <c r="AF875" s="10"/>
      <c r="AG875" s="10"/>
      <c r="AH875" s="88"/>
      <c r="AI875" s="88"/>
      <c r="AJ875" s="88"/>
      <c r="AK875" s="7"/>
      <c r="AL875" s="7"/>
    </row>
    <row r="876" ht="15.75" customHeight="1">
      <c r="A876" s="88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88"/>
      <c r="N876" s="88"/>
      <c r="O876" s="15"/>
      <c r="P876" s="7"/>
      <c r="Q876" s="7"/>
      <c r="R876" s="15"/>
      <c r="S876" s="88"/>
      <c r="T876" s="88"/>
      <c r="U876" s="88"/>
      <c r="V876" s="88"/>
      <c r="W876" s="88"/>
      <c r="X876" s="88"/>
      <c r="Y876" s="88"/>
      <c r="Z876" s="88"/>
      <c r="AA876" s="88"/>
      <c r="AB876" s="88"/>
      <c r="AC876" s="88"/>
      <c r="AD876" s="88"/>
      <c r="AE876" s="10"/>
      <c r="AF876" s="10"/>
      <c r="AG876" s="10"/>
      <c r="AH876" s="88"/>
      <c r="AI876" s="88"/>
      <c r="AJ876" s="88"/>
      <c r="AK876" s="7"/>
      <c r="AL876" s="7"/>
    </row>
    <row r="877" ht="15.75" customHeight="1">
      <c r="A877" s="88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88"/>
      <c r="N877" s="88"/>
      <c r="O877" s="15"/>
      <c r="P877" s="7"/>
      <c r="Q877" s="7"/>
      <c r="R877" s="15"/>
      <c r="S877" s="88"/>
      <c r="T877" s="88"/>
      <c r="U877" s="88"/>
      <c r="V877" s="88"/>
      <c r="W877" s="88"/>
      <c r="X877" s="88"/>
      <c r="Y877" s="88"/>
      <c r="Z877" s="88"/>
      <c r="AA877" s="88"/>
      <c r="AB877" s="88"/>
      <c r="AC877" s="88"/>
      <c r="AD877" s="88"/>
      <c r="AE877" s="10"/>
      <c r="AF877" s="10"/>
      <c r="AG877" s="10"/>
      <c r="AH877" s="88"/>
      <c r="AI877" s="88"/>
      <c r="AJ877" s="88"/>
      <c r="AK877" s="7"/>
      <c r="AL877" s="7"/>
    </row>
    <row r="878" ht="15.75" customHeight="1">
      <c r="A878" s="88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88"/>
      <c r="N878" s="88"/>
      <c r="O878" s="15"/>
      <c r="P878" s="7"/>
      <c r="Q878" s="7"/>
      <c r="R878" s="15"/>
      <c r="S878" s="88"/>
      <c r="T878" s="88"/>
      <c r="U878" s="88"/>
      <c r="V878" s="88"/>
      <c r="W878" s="88"/>
      <c r="X878" s="88"/>
      <c r="Y878" s="88"/>
      <c r="Z878" s="88"/>
      <c r="AA878" s="88"/>
      <c r="AB878" s="88"/>
      <c r="AC878" s="88"/>
      <c r="AD878" s="88"/>
      <c r="AE878" s="10"/>
      <c r="AF878" s="10"/>
      <c r="AG878" s="10"/>
      <c r="AH878" s="88"/>
      <c r="AI878" s="88"/>
      <c r="AJ878" s="88"/>
      <c r="AK878" s="7"/>
      <c r="AL878" s="7"/>
    </row>
    <row r="879" ht="15.75" customHeight="1">
      <c r="A879" s="88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88"/>
      <c r="N879" s="88"/>
      <c r="O879" s="15"/>
      <c r="P879" s="7"/>
      <c r="Q879" s="7"/>
      <c r="R879" s="15"/>
      <c r="S879" s="88"/>
      <c r="T879" s="88"/>
      <c r="U879" s="88"/>
      <c r="V879" s="88"/>
      <c r="W879" s="88"/>
      <c r="X879" s="88"/>
      <c r="Y879" s="88"/>
      <c r="Z879" s="88"/>
      <c r="AA879" s="88"/>
      <c r="AB879" s="88"/>
      <c r="AC879" s="88"/>
      <c r="AD879" s="88"/>
      <c r="AE879" s="10"/>
      <c r="AF879" s="10"/>
      <c r="AG879" s="10"/>
      <c r="AH879" s="88"/>
      <c r="AI879" s="88"/>
      <c r="AJ879" s="88"/>
      <c r="AK879" s="7"/>
      <c r="AL879" s="7"/>
    </row>
    <row r="880" ht="15.75" customHeight="1">
      <c r="A880" s="88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88"/>
      <c r="N880" s="88"/>
      <c r="O880" s="15"/>
      <c r="P880" s="7"/>
      <c r="Q880" s="7"/>
      <c r="R880" s="15"/>
      <c r="S880" s="88"/>
      <c r="T880" s="88"/>
      <c r="U880" s="88"/>
      <c r="V880" s="88"/>
      <c r="W880" s="88"/>
      <c r="X880" s="88"/>
      <c r="Y880" s="88"/>
      <c r="Z880" s="88"/>
      <c r="AA880" s="88"/>
      <c r="AB880" s="88"/>
      <c r="AC880" s="88"/>
      <c r="AD880" s="88"/>
      <c r="AE880" s="10"/>
      <c r="AF880" s="10"/>
      <c r="AG880" s="10"/>
      <c r="AH880" s="88"/>
      <c r="AI880" s="88"/>
      <c r="AJ880" s="88"/>
      <c r="AK880" s="7"/>
      <c r="AL880" s="7"/>
    </row>
    <row r="881" ht="15.75" customHeight="1">
      <c r="A881" s="88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88"/>
      <c r="N881" s="88"/>
      <c r="O881" s="15"/>
      <c r="P881" s="7"/>
      <c r="Q881" s="7"/>
      <c r="R881" s="15"/>
      <c r="S881" s="88"/>
      <c r="T881" s="88"/>
      <c r="U881" s="88"/>
      <c r="V881" s="88"/>
      <c r="W881" s="88"/>
      <c r="X881" s="88"/>
      <c r="Y881" s="88"/>
      <c r="Z881" s="88"/>
      <c r="AA881" s="88"/>
      <c r="AB881" s="88"/>
      <c r="AC881" s="88"/>
      <c r="AD881" s="88"/>
      <c r="AE881" s="10"/>
      <c r="AF881" s="10"/>
      <c r="AG881" s="10"/>
      <c r="AH881" s="88"/>
      <c r="AI881" s="88"/>
      <c r="AJ881" s="88"/>
      <c r="AK881" s="7"/>
      <c r="AL881" s="7"/>
    </row>
    <row r="882" ht="15.75" customHeight="1">
      <c r="A882" s="88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88"/>
      <c r="N882" s="88"/>
      <c r="O882" s="15"/>
      <c r="P882" s="7"/>
      <c r="Q882" s="7"/>
      <c r="R882" s="15"/>
      <c r="S882" s="88"/>
      <c r="T882" s="88"/>
      <c r="U882" s="88"/>
      <c r="V882" s="88"/>
      <c r="W882" s="88"/>
      <c r="X882" s="88"/>
      <c r="Y882" s="88"/>
      <c r="Z882" s="88"/>
      <c r="AA882" s="88"/>
      <c r="AB882" s="88"/>
      <c r="AC882" s="88"/>
      <c r="AD882" s="88"/>
      <c r="AE882" s="10"/>
      <c r="AF882" s="10"/>
      <c r="AG882" s="10"/>
      <c r="AH882" s="88"/>
      <c r="AI882" s="88"/>
      <c r="AJ882" s="88"/>
      <c r="AK882" s="7"/>
      <c r="AL882" s="7"/>
    </row>
    <row r="883" ht="15.75" customHeight="1">
      <c r="A883" s="88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88"/>
      <c r="N883" s="88"/>
      <c r="O883" s="15"/>
      <c r="P883" s="7"/>
      <c r="Q883" s="7"/>
      <c r="R883" s="15"/>
      <c r="S883" s="88"/>
      <c r="T883" s="88"/>
      <c r="U883" s="88"/>
      <c r="V883" s="88"/>
      <c r="W883" s="88"/>
      <c r="X883" s="88"/>
      <c r="Y883" s="88"/>
      <c r="Z883" s="88"/>
      <c r="AA883" s="88"/>
      <c r="AB883" s="88"/>
      <c r="AC883" s="88"/>
      <c r="AD883" s="88"/>
      <c r="AE883" s="10"/>
      <c r="AF883" s="10"/>
      <c r="AG883" s="10"/>
      <c r="AH883" s="88"/>
      <c r="AI883" s="88"/>
      <c r="AJ883" s="88"/>
      <c r="AK883" s="7"/>
      <c r="AL883" s="7"/>
    </row>
    <row r="884" ht="15.75" customHeight="1">
      <c r="A884" s="88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88"/>
      <c r="N884" s="88"/>
      <c r="O884" s="15"/>
      <c r="P884" s="7"/>
      <c r="Q884" s="7"/>
      <c r="R884" s="15"/>
      <c r="S884" s="88"/>
      <c r="T884" s="88"/>
      <c r="U884" s="88"/>
      <c r="V884" s="88"/>
      <c r="W884" s="88"/>
      <c r="X884" s="88"/>
      <c r="Y884" s="88"/>
      <c r="Z884" s="88"/>
      <c r="AA884" s="88"/>
      <c r="AB884" s="88"/>
      <c r="AC884" s="88"/>
      <c r="AD884" s="88"/>
      <c r="AE884" s="10"/>
      <c r="AF884" s="10"/>
      <c r="AG884" s="10"/>
      <c r="AH884" s="88"/>
      <c r="AI884" s="88"/>
      <c r="AJ884" s="88"/>
      <c r="AK884" s="7"/>
      <c r="AL884" s="7"/>
    </row>
    <row r="885" ht="15.75" customHeight="1">
      <c r="A885" s="88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88"/>
      <c r="N885" s="88"/>
      <c r="O885" s="15"/>
      <c r="P885" s="7"/>
      <c r="Q885" s="7"/>
      <c r="R885" s="15"/>
      <c r="S885" s="88"/>
      <c r="T885" s="88"/>
      <c r="U885" s="88"/>
      <c r="V885" s="88"/>
      <c r="W885" s="88"/>
      <c r="X885" s="88"/>
      <c r="Y885" s="88"/>
      <c r="Z885" s="88"/>
      <c r="AA885" s="88"/>
      <c r="AB885" s="88"/>
      <c r="AC885" s="88"/>
      <c r="AD885" s="88"/>
      <c r="AE885" s="10"/>
      <c r="AF885" s="10"/>
      <c r="AG885" s="10"/>
      <c r="AH885" s="88"/>
      <c r="AI885" s="88"/>
      <c r="AJ885" s="88"/>
      <c r="AK885" s="7"/>
      <c r="AL885" s="7"/>
    </row>
    <row r="886" ht="15.75" customHeight="1">
      <c r="A886" s="88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88"/>
      <c r="N886" s="88"/>
      <c r="O886" s="15"/>
      <c r="P886" s="7"/>
      <c r="Q886" s="7"/>
      <c r="R886" s="15"/>
      <c r="S886" s="88"/>
      <c r="T886" s="88"/>
      <c r="U886" s="88"/>
      <c r="V886" s="88"/>
      <c r="W886" s="88"/>
      <c r="X886" s="88"/>
      <c r="Y886" s="88"/>
      <c r="Z886" s="88"/>
      <c r="AA886" s="88"/>
      <c r="AB886" s="88"/>
      <c r="AC886" s="88"/>
      <c r="AD886" s="88"/>
      <c r="AE886" s="10"/>
      <c r="AF886" s="10"/>
      <c r="AG886" s="10"/>
      <c r="AH886" s="88"/>
      <c r="AI886" s="88"/>
      <c r="AJ886" s="88"/>
      <c r="AK886" s="7"/>
      <c r="AL886" s="7"/>
    </row>
    <row r="887" ht="15.75" customHeight="1">
      <c r="A887" s="88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88"/>
      <c r="N887" s="88"/>
      <c r="O887" s="15"/>
      <c r="P887" s="7"/>
      <c r="Q887" s="7"/>
      <c r="R887" s="15"/>
      <c r="S887" s="88"/>
      <c r="T887" s="88"/>
      <c r="U887" s="88"/>
      <c r="V887" s="88"/>
      <c r="W887" s="88"/>
      <c r="X887" s="88"/>
      <c r="Y887" s="88"/>
      <c r="Z887" s="88"/>
      <c r="AA887" s="88"/>
      <c r="AB887" s="88"/>
      <c r="AC887" s="88"/>
      <c r="AD887" s="88"/>
      <c r="AE887" s="10"/>
      <c r="AF887" s="10"/>
      <c r="AG887" s="10"/>
      <c r="AH887" s="88"/>
      <c r="AI887" s="88"/>
      <c r="AJ887" s="88"/>
      <c r="AK887" s="7"/>
      <c r="AL887" s="7"/>
    </row>
    <row r="888" ht="15.75" customHeight="1">
      <c r="A888" s="88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88"/>
      <c r="N888" s="88"/>
      <c r="O888" s="15"/>
      <c r="P888" s="7"/>
      <c r="Q888" s="7"/>
      <c r="R888" s="15"/>
      <c r="S888" s="88"/>
      <c r="T888" s="88"/>
      <c r="U888" s="88"/>
      <c r="V888" s="88"/>
      <c r="W888" s="88"/>
      <c r="X888" s="88"/>
      <c r="Y888" s="88"/>
      <c r="Z888" s="88"/>
      <c r="AA888" s="88"/>
      <c r="AB888" s="88"/>
      <c r="AC888" s="88"/>
      <c r="AD888" s="88"/>
      <c r="AE888" s="10"/>
      <c r="AF888" s="10"/>
      <c r="AG888" s="10"/>
      <c r="AH888" s="88"/>
      <c r="AI888" s="88"/>
      <c r="AJ888" s="88"/>
      <c r="AK888" s="7"/>
      <c r="AL888" s="7"/>
    </row>
    <row r="889" ht="15.75" customHeight="1">
      <c r="A889" s="88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88"/>
      <c r="N889" s="88"/>
      <c r="O889" s="15"/>
      <c r="P889" s="7"/>
      <c r="Q889" s="7"/>
      <c r="R889" s="15"/>
      <c r="S889" s="88"/>
      <c r="T889" s="88"/>
      <c r="U889" s="88"/>
      <c r="V889" s="88"/>
      <c r="W889" s="88"/>
      <c r="X889" s="88"/>
      <c r="Y889" s="88"/>
      <c r="Z889" s="88"/>
      <c r="AA889" s="88"/>
      <c r="AB889" s="88"/>
      <c r="AC889" s="88"/>
      <c r="AD889" s="88"/>
      <c r="AE889" s="10"/>
      <c r="AF889" s="10"/>
      <c r="AG889" s="10"/>
      <c r="AH889" s="88"/>
      <c r="AI889" s="88"/>
      <c r="AJ889" s="88"/>
      <c r="AK889" s="7"/>
      <c r="AL889" s="7"/>
    </row>
    <row r="890" ht="15.75" customHeight="1">
      <c r="A890" s="88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88"/>
      <c r="N890" s="88"/>
      <c r="O890" s="15"/>
      <c r="P890" s="7"/>
      <c r="Q890" s="7"/>
      <c r="R890" s="15"/>
      <c r="S890" s="88"/>
      <c r="T890" s="88"/>
      <c r="U890" s="88"/>
      <c r="V890" s="88"/>
      <c r="W890" s="88"/>
      <c r="X890" s="88"/>
      <c r="Y890" s="88"/>
      <c r="Z890" s="88"/>
      <c r="AA890" s="88"/>
      <c r="AB890" s="88"/>
      <c r="AC890" s="88"/>
      <c r="AD890" s="88"/>
      <c r="AE890" s="10"/>
      <c r="AF890" s="10"/>
      <c r="AG890" s="10"/>
      <c r="AH890" s="88"/>
      <c r="AI890" s="88"/>
      <c r="AJ890" s="88"/>
      <c r="AK890" s="7"/>
      <c r="AL890" s="7"/>
    </row>
    <row r="891" ht="15.75" customHeight="1">
      <c r="A891" s="88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88"/>
      <c r="N891" s="88"/>
      <c r="O891" s="15"/>
      <c r="P891" s="7"/>
      <c r="Q891" s="7"/>
      <c r="R891" s="15"/>
      <c r="S891" s="88"/>
      <c r="T891" s="88"/>
      <c r="U891" s="88"/>
      <c r="V891" s="88"/>
      <c r="W891" s="88"/>
      <c r="X891" s="88"/>
      <c r="Y891" s="88"/>
      <c r="Z891" s="88"/>
      <c r="AA891" s="88"/>
      <c r="AB891" s="88"/>
      <c r="AC891" s="88"/>
      <c r="AD891" s="88"/>
      <c r="AE891" s="10"/>
      <c r="AF891" s="10"/>
      <c r="AG891" s="10"/>
      <c r="AH891" s="88"/>
      <c r="AI891" s="88"/>
      <c r="AJ891" s="88"/>
      <c r="AK891" s="7"/>
      <c r="AL891" s="7"/>
    </row>
    <row r="892" ht="15.75" customHeight="1">
      <c r="A892" s="88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88"/>
      <c r="N892" s="88"/>
      <c r="O892" s="15"/>
      <c r="P892" s="7"/>
      <c r="Q892" s="7"/>
      <c r="R892" s="15"/>
      <c r="S892" s="88"/>
      <c r="T892" s="88"/>
      <c r="U892" s="88"/>
      <c r="V892" s="88"/>
      <c r="W892" s="88"/>
      <c r="X892" s="88"/>
      <c r="Y892" s="88"/>
      <c r="Z892" s="88"/>
      <c r="AA892" s="88"/>
      <c r="AB892" s="88"/>
      <c r="AC892" s="88"/>
      <c r="AD892" s="88"/>
      <c r="AE892" s="10"/>
      <c r="AF892" s="10"/>
      <c r="AG892" s="10"/>
      <c r="AH892" s="88"/>
      <c r="AI892" s="88"/>
      <c r="AJ892" s="88"/>
      <c r="AK892" s="7"/>
      <c r="AL892" s="7"/>
    </row>
    <row r="893" ht="15.75" customHeight="1">
      <c r="A893" s="88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88"/>
      <c r="N893" s="88"/>
      <c r="O893" s="15"/>
      <c r="P893" s="7"/>
      <c r="Q893" s="7"/>
      <c r="R893" s="15"/>
      <c r="S893" s="88"/>
      <c r="T893" s="88"/>
      <c r="U893" s="88"/>
      <c r="V893" s="88"/>
      <c r="W893" s="88"/>
      <c r="X893" s="88"/>
      <c r="Y893" s="88"/>
      <c r="Z893" s="88"/>
      <c r="AA893" s="88"/>
      <c r="AB893" s="88"/>
      <c r="AC893" s="88"/>
      <c r="AD893" s="88"/>
      <c r="AE893" s="10"/>
      <c r="AF893" s="10"/>
      <c r="AG893" s="10"/>
      <c r="AH893" s="88"/>
      <c r="AI893" s="88"/>
      <c r="AJ893" s="88"/>
      <c r="AK893" s="7"/>
      <c r="AL893" s="7"/>
    </row>
    <row r="894" ht="15.75" customHeight="1">
      <c r="A894" s="88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88"/>
      <c r="N894" s="88"/>
      <c r="O894" s="15"/>
      <c r="P894" s="7"/>
      <c r="Q894" s="7"/>
      <c r="R894" s="15"/>
      <c r="S894" s="88"/>
      <c r="T894" s="88"/>
      <c r="U894" s="88"/>
      <c r="V894" s="88"/>
      <c r="W894" s="88"/>
      <c r="X894" s="88"/>
      <c r="Y894" s="88"/>
      <c r="Z894" s="88"/>
      <c r="AA894" s="88"/>
      <c r="AB894" s="88"/>
      <c r="AC894" s="88"/>
      <c r="AD894" s="88"/>
      <c r="AE894" s="10"/>
      <c r="AF894" s="10"/>
      <c r="AG894" s="10"/>
      <c r="AH894" s="88"/>
      <c r="AI894" s="88"/>
      <c r="AJ894" s="88"/>
      <c r="AK894" s="7"/>
      <c r="AL894" s="7"/>
    </row>
    <row r="895" ht="15.75" customHeight="1">
      <c r="A895" s="88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88"/>
      <c r="N895" s="88"/>
      <c r="O895" s="15"/>
      <c r="P895" s="7"/>
      <c r="Q895" s="7"/>
      <c r="R895" s="15"/>
      <c r="S895" s="88"/>
      <c r="T895" s="88"/>
      <c r="U895" s="88"/>
      <c r="V895" s="88"/>
      <c r="W895" s="88"/>
      <c r="X895" s="88"/>
      <c r="Y895" s="88"/>
      <c r="Z895" s="88"/>
      <c r="AA895" s="88"/>
      <c r="AB895" s="88"/>
      <c r="AC895" s="88"/>
      <c r="AD895" s="88"/>
      <c r="AE895" s="10"/>
      <c r="AF895" s="10"/>
      <c r="AG895" s="10"/>
      <c r="AH895" s="88"/>
      <c r="AI895" s="88"/>
      <c r="AJ895" s="88"/>
      <c r="AK895" s="7"/>
      <c r="AL895" s="7"/>
    </row>
    <row r="896" ht="15.75" customHeight="1">
      <c r="A896" s="88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88"/>
      <c r="N896" s="88"/>
      <c r="O896" s="15"/>
      <c r="P896" s="7"/>
      <c r="Q896" s="7"/>
      <c r="R896" s="15"/>
      <c r="S896" s="88"/>
      <c r="T896" s="88"/>
      <c r="U896" s="88"/>
      <c r="V896" s="88"/>
      <c r="W896" s="88"/>
      <c r="X896" s="88"/>
      <c r="Y896" s="88"/>
      <c r="Z896" s="88"/>
      <c r="AA896" s="88"/>
      <c r="AB896" s="88"/>
      <c r="AC896" s="88"/>
      <c r="AD896" s="88"/>
      <c r="AE896" s="10"/>
      <c r="AF896" s="10"/>
      <c r="AG896" s="10"/>
      <c r="AH896" s="88"/>
      <c r="AI896" s="88"/>
      <c r="AJ896" s="88"/>
      <c r="AK896" s="7"/>
      <c r="AL896" s="7"/>
    </row>
    <row r="897" ht="15.75" customHeight="1">
      <c r="A897" s="88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88"/>
      <c r="N897" s="88"/>
      <c r="O897" s="15"/>
      <c r="P897" s="7"/>
      <c r="Q897" s="7"/>
      <c r="R897" s="15"/>
      <c r="S897" s="88"/>
      <c r="T897" s="88"/>
      <c r="U897" s="88"/>
      <c r="V897" s="88"/>
      <c r="W897" s="88"/>
      <c r="X897" s="88"/>
      <c r="Y897" s="88"/>
      <c r="Z897" s="88"/>
      <c r="AA897" s="88"/>
      <c r="AB897" s="88"/>
      <c r="AC897" s="88"/>
      <c r="AD897" s="88"/>
      <c r="AE897" s="10"/>
      <c r="AF897" s="10"/>
      <c r="AG897" s="10"/>
      <c r="AH897" s="88"/>
      <c r="AI897" s="88"/>
      <c r="AJ897" s="88"/>
      <c r="AK897" s="7"/>
      <c r="AL897" s="7"/>
    </row>
    <row r="898" ht="15.75" customHeight="1">
      <c r="A898" s="88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88"/>
      <c r="N898" s="88"/>
      <c r="O898" s="15"/>
      <c r="P898" s="7"/>
      <c r="Q898" s="7"/>
      <c r="R898" s="15"/>
      <c r="S898" s="88"/>
      <c r="T898" s="88"/>
      <c r="U898" s="88"/>
      <c r="V898" s="88"/>
      <c r="W898" s="88"/>
      <c r="X898" s="88"/>
      <c r="Y898" s="88"/>
      <c r="Z898" s="88"/>
      <c r="AA898" s="88"/>
      <c r="AB898" s="88"/>
      <c r="AC898" s="88"/>
      <c r="AD898" s="88"/>
      <c r="AE898" s="10"/>
      <c r="AF898" s="10"/>
      <c r="AG898" s="10"/>
      <c r="AH898" s="88"/>
      <c r="AI898" s="88"/>
      <c r="AJ898" s="88"/>
      <c r="AK898" s="7"/>
      <c r="AL898" s="7"/>
    </row>
    <row r="899" ht="15.75" customHeight="1">
      <c r="A899" s="88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88"/>
      <c r="N899" s="88"/>
      <c r="O899" s="15"/>
      <c r="P899" s="7"/>
      <c r="Q899" s="7"/>
      <c r="R899" s="15"/>
      <c r="S899" s="88"/>
      <c r="T899" s="88"/>
      <c r="U899" s="88"/>
      <c r="V899" s="88"/>
      <c r="W899" s="88"/>
      <c r="X899" s="88"/>
      <c r="Y899" s="88"/>
      <c r="Z899" s="88"/>
      <c r="AA899" s="88"/>
      <c r="AB899" s="88"/>
      <c r="AC899" s="88"/>
      <c r="AD899" s="88"/>
      <c r="AE899" s="10"/>
      <c r="AF899" s="10"/>
      <c r="AG899" s="10"/>
      <c r="AH899" s="88"/>
      <c r="AI899" s="88"/>
      <c r="AJ899" s="88"/>
      <c r="AK899" s="7"/>
      <c r="AL899" s="7"/>
    </row>
    <row r="900" ht="15.75" customHeight="1">
      <c r="A900" s="88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88"/>
      <c r="N900" s="88"/>
      <c r="O900" s="15"/>
      <c r="P900" s="7"/>
      <c r="Q900" s="7"/>
      <c r="R900" s="15"/>
      <c r="S900" s="88"/>
      <c r="T900" s="88"/>
      <c r="U900" s="88"/>
      <c r="V900" s="88"/>
      <c r="W900" s="88"/>
      <c r="X900" s="88"/>
      <c r="Y900" s="88"/>
      <c r="Z900" s="88"/>
      <c r="AA900" s="88"/>
      <c r="AB900" s="88"/>
      <c r="AC900" s="88"/>
      <c r="AD900" s="88"/>
      <c r="AE900" s="10"/>
      <c r="AF900" s="10"/>
      <c r="AG900" s="10"/>
      <c r="AH900" s="88"/>
      <c r="AI900" s="88"/>
      <c r="AJ900" s="88"/>
      <c r="AK900" s="7"/>
      <c r="AL900" s="7"/>
    </row>
    <row r="901" ht="15.75" customHeight="1">
      <c r="A901" s="88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88"/>
      <c r="N901" s="88"/>
      <c r="O901" s="15"/>
      <c r="P901" s="7"/>
      <c r="Q901" s="7"/>
      <c r="R901" s="15"/>
      <c r="S901" s="88"/>
      <c r="T901" s="88"/>
      <c r="U901" s="88"/>
      <c r="V901" s="88"/>
      <c r="W901" s="88"/>
      <c r="X901" s="88"/>
      <c r="Y901" s="88"/>
      <c r="Z901" s="88"/>
      <c r="AA901" s="88"/>
      <c r="AB901" s="88"/>
      <c r="AC901" s="88"/>
      <c r="AD901" s="88"/>
      <c r="AE901" s="10"/>
      <c r="AF901" s="10"/>
      <c r="AG901" s="10"/>
      <c r="AH901" s="88"/>
      <c r="AI901" s="88"/>
      <c r="AJ901" s="88"/>
      <c r="AK901" s="7"/>
      <c r="AL901" s="7"/>
    </row>
    <row r="902" ht="15.75" customHeight="1">
      <c r="A902" s="88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88"/>
      <c r="N902" s="88"/>
      <c r="O902" s="15"/>
      <c r="P902" s="7"/>
      <c r="Q902" s="7"/>
      <c r="R902" s="15"/>
      <c r="S902" s="88"/>
      <c r="T902" s="88"/>
      <c r="U902" s="88"/>
      <c r="V902" s="88"/>
      <c r="W902" s="88"/>
      <c r="X902" s="88"/>
      <c r="Y902" s="88"/>
      <c r="Z902" s="88"/>
      <c r="AA902" s="88"/>
      <c r="AB902" s="88"/>
      <c r="AC902" s="88"/>
      <c r="AD902" s="88"/>
      <c r="AE902" s="10"/>
      <c r="AF902" s="10"/>
      <c r="AG902" s="10"/>
      <c r="AH902" s="88"/>
      <c r="AI902" s="88"/>
      <c r="AJ902" s="88"/>
      <c r="AK902" s="7"/>
      <c r="AL902" s="7"/>
    </row>
    <row r="903" ht="15.75" customHeight="1">
      <c r="A903" s="88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88"/>
      <c r="N903" s="88"/>
      <c r="O903" s="15"/>
      <c r="P903" s="7"/>
      <c r="Q903" s="7"/>
      <c r="R903" s="15"/>
      <c r="S903" s="88"/>
      <c r="T903" s="88"/>
      <c r="U903" s="88"/>
      <c r="V903" s="88"/>
      <c r="W903" s="88"/>
      <c r="X903" s="88"/>
      <c r="Y903" s="88"/>
      <c r="Z903" s="88"/>
      <c r="AA903" s="88"/>
      <c r="AB903" s="88"/>
      <c r="AC903" s="88"/>
      <c r="AD903" s="88"/>
      <c r="AE903" s="10"/>
      <c r="AF903" s="10"/>
      <c r="AG903" s="10"/>
      <c r="AH903" s="88"/>
      <c r="AI903" s="88"/>
      <c r="AJ903" s="88"/>
      <c r="AK903" s="7"/>
      <c r="AL903" s="7"/>
    </row>
    <row r="904" ht="15.75" customHeight="1">
      <c r="A904" s="88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88"/>
      <c r="N904" s="88"/>
      <c r="O904" s="15"/>
      <c r="P904" s="7"/>
      <c r="Q904" s="7"/>
      <c r="R904" s="15"/>
      <c r="S904" s="88"/>
      <c r="T904" s="88"/>
      <c r="U904" s="88"/>
      <c r="V904" s="88"/>
      <c r="W904" s="88"/>
      <c r="X904" s="88"/>
      <c r="Y904" s="88"/>
      <c r="Z904" s="88"/>
      <c r="AA904" s="88"/>
      <c r="AB904" s="88"/>
      <c r="AC904" s="88"/>
      <c r="AD904" s="88"/>
      <c r="AE904" s="10"/>
      <c r="AF904" s="10"/>
      <c r="AG904" s="10"/>
      <c r="AH904" s="88"/>
      <c r="AI904" s="88"/>
      <c r="AJ904" s="88"/>
      <c r="AK904" s="7"/>
      <c r="AL904" s="7"/>
    </row>
    <row r="905" ht="15.75" customHeight="1">
      <c r="A905" s="88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88"/>
      <c r="N905" s="88"/>
      <c r="O905" s="15"/>
      <c r="P905" s="7"/>
      <c r="Q905" s="7"/>
      <c r="R905" s="15"/>
      <c r="S905" s="88"/>
      <c r="T905" s="88"/>
      <c r="U905" s="88"/>
      <c r="V905" s="88"/>
      <c r="W905" s="88"/>
      <c r="X905" s="88"/>
      <c r="Y905" s="88"/>
      <c r="Z905" s="88"/>
      <c r="AA905" s="88"/>
      <c r="AB905" s="88"/>
      <c r="AC905" s="88"/>
      <c r="AD905" s="88"/>
      <c r="AE905" s="10"/>
      <c r="AF905" s="10"/>
      <c r="AG905" s="10"/>
      <c r="AH905" s="88"/>
      <c r="AI905" s="88"/>
      <c r="AJ905" s="88"/>
      <c r="AK905" s="7"/>
      <c r="AL905" s="7"/>
    </row>
    <row r="906" ht="15.75" customHeight="1">
      <c r="A906" s="88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88"/>
      <c r="N906" s="88"/>
      <c r="O906" s="15"/>
      <c r="P906" s="7"/>
      <c r="Q906" s="7"/>
      <c r="R906" s="15"/>
      <c r="S906" s="88"/>
      <c r="T906" s="88"/>
      <c r="U906" s="88"/>
      <c r="V906" s="88"/>
      <c r="W906" s="88"/>
      <c r="X906" s="88"/>
      <c r="Y906" s="88"/>
      <c r="Z906" s="88"/>
      <c r="AA906" s="88"/>
      <c r="AB906" s="88"/>
      <c r="AC906" s="88"/>
      <c r="AD906" s="88"/>
      <c r="AE906" s="10"/>
      <c r="AF906" s="10"/>
      <c r="AG906" s="10"/>
      <c r="AH906" s="88"/>
      <c r="AI906" s="88"/>
      <c r="AJ906" s="88"/>
      <c r="AK906" s="7"/>
      <c r="AL906" s="7"/>
    </row>
    <row r="907" ht="15.75" customHeight="1">
      <c r="A907" s="88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88"/>
      <c r="N907" s="88"/>
      <c r="O907" s="15"/>
      <c r="P907" s="7"/>
      <c r="Q907" s="7"/>
      <c r="R907" s="15"/>
      <c r="S907" s="88"/>
      <c r="T907" s="88"/>
      <c r="U907" s="88"/>
      <c r="V907" s="88"/>
      <c r="W907" s="88"/>
      <c r="X907" s="88"/>
      <c r="Y907" s="88"/>
      <c r="Z907" s="88"/>
      <c r="AA907" s="88"/>
      <c r="AB907" s="88"/>
      <c r="AC907" s="88"/>
      <c r="AD907" s="88"/>
      <c r="AE907" s="10"/>
      <c r="AF907" s="10"/>
      <c r="AG907" s="10"/>
      <c r="AH907" s="88"/>
      <c r="AI907" s="88"/>
      <c r="AJ907" s="88"/>
      <c r="AK907" s="7"/>
      <c r="AL907" s="7"/>
    </row>
    <row r="908" ht="15.75" customHeight="1">
      <c r="A908" s="88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88"/>
      <c r="N908" s="88"/>
      <c r="O908" s="15"/>
      <c r="P908" s="7"/>
      <c r="Q908" s="7"/>
      <c r="R908" s="15"/>
      <c r="S908" s="88"/>
      <c r="T908" s="88"/>
      <c r="U908" s="88"/>
      <c r="V908" s="88"/>
      <c r="W908" s="88"/>
      <c r="X908" s="88"/>
      <c r="Y908" s="88"/>
      <c r="Z908" s="88"/>
      <c r="AA908" s="88"/>
      <c r="AB908" s="88"/>
      <c r="AC908" s="88"/>
      <c r="AD908" s="88"/>
      <c r="AE908" s="10"/>
      <c r="AF908" s="10"/>
      <c r="AG908" s="10"/>
      <c r="AH908" s="88"/>
      <c r="AI908" s="88"/>
      <c r="AJ908" s="88"/>
      <c r="AK908" s="7"/>
      <c r="AL908" s="7"/>
    </row>
    <row r="909" ht="15.75" customHeight="1">
      <c r="A909" s="88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88"/>
      <c r="N909" s="88"/>
      <c r="O909" s="15"/>
      <c r="P909" s="7"/>
      <c r="Q909" s="7"/>
      <c r="R909" s="15"/>
      <c r="S909" s="88"/>
      <c r="T909" s="88"/>
      <c r="U909" s="88"/>
      <c r="V909" s="88"/>
      <c r="W909" s="88"/>
      <c r="X909" s="88"/>
      <c r="Y909" s="88"/>
      <c r="Z909" s="88"/>
      <c r="AA909" s="88"/>
      <c r="AB909" s="88"/>
      <c r="AC909" s="88"/>
      <c r="AD909" s="88"/>
      <c r="AE909" s="10"/>
      <c r="AF909" s="10"/>
      <c r="AG909" s="10"/>
      <c r="AH909" s="88"/>
      <c r="AI909" s="88"/>
      <c r="AJ909" s="88"/>
      <c r="AK909" s="7"/>
      <c r="AL909" s="7"/>
    </row>
    <row r="910" ht="15.75" customHeight="1">
      <c r="A910" s="88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88"/>
      <c r="N910" s="88"/>
      <c r="O910" s="15"/>
      <c r="P910" s="7"/>
      <c r="Q910" s="7"/>
      <c r="R910" s="15"/>
      <c r="S910" s="88"/>
      <c r="T910" s="88"/>
      <c r="U910" s="88"/>
      <c r="V910" s="88"/>
      <c r="W910" s="88"/>
      <c r="X910" s="88"/>
      <c r="Y910" s="88"/>
      <c r="Z910" s="88"/>
      <c r="AA910" s="88"/>
      <c r="AB910" s="88"/>
      <c r="AC910" s="88"/>
      <c r="AD910" s="88"/>
      <c r="AE910" s="10"/>
      <c r="AF910" s="10"/>
      <c r="AG910" s="10"/>
      <c r="AH910" s="88"/>
      <c r="AI910" s="88"/>
      <c r="AJ910" s="88"/>
      <c r="AK910" s="7"/>
      <c r="AL910" s="7"/>
    </row>
    <row r="911" ht="15.75" customHeight="1">
      <c r="A911" s="88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88"/>
      <c r="N911" s="88"/>
      <c r="O911" s="15"/>
      <c r="P911" s="7"/>
      <c r="Q911" s="7"/>
      <c r="R911" s="15"/>
      <c r="S911" s="88"/>
      <c r="T911" s="88"/>
      <c r="U911" s="88"/>
      <c r="V911" s="88"/>
      <c r="W911" s="88"/>
      <c r="X911" s="88"/>
      <c r="Y911" s="88"/>
      <c r="Z911" s="88"/>
      <c r="AA911" s="88"/>
      <c r="AB911" s="88"/>
      <c r="AC911" s="88"/>
      <c r="AD911" s="88"/>
      <c r="AE911" s="10"/>
      <c r="AF911" s="10"/>
      <c r="AG911" s="10"/>
      <c r="AH911" s="88"/>
      <c r="AI911" s="88"/>
      <c r="AJ911" s="88"/>
      <c r="AK911" s="7"/>
      <c r="AL911" s="7"/>
    </row>
    <row r="912" ht="15.75" customHeight="1">
      <c r="A912" s="88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88"/>
      <c r="N912" s="88"/>
      <c r="O912" s="15"/>
      <c r="P912" s="7"/>
      <c r="Q912" s="7"/>
      <c r="R912" s="15"/>
      <c r="S912" s="88"/>
      <c r="T912" s="88"/>
      <c r="U912" s="88"/>
      <c r="V912" s="88"/>
      <c r="W912" s="88"/>
      <c r="X912" s="88"/>
      <c r="Y912" s="88"/>
      <c r="Z912" s="88"/>
      <c r="AA912" s="88"/>
      <c r="AB912" s="88"/>
      <c r="AC912" s="88"/>
      <c r="AD912" s="88"/>
      <c r="AE912" s="10"/>
      <c r="AF912" s="10"/>
      <c r="AG912" s="10"/>
      <c r="AH912" s="88"/>
      <c r="AI912" s="88"/>
      <c r="AJ912" s="88"/>
      <c r="AK912" s="7"/>
      <c r="AL912" s="7"/>
    </row>
    <row r="913" ht="15.75" customHeight="1">
      <c r="A913" s="88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88"/>
      <c r="N913" s="88"/>
      <c r="O913" s="15"/>
      <c r="P913" s="7"/>
      <c r="Q913" s="7"/>
      <c r="R913" s="15"/>
      <c r="S913" s="88"/>
      <c r="T913" s="88"/>
      <c r="U913" s="88"/>
      <c r="V913" s="88"/>
      <c r="W913" s="88"/>
      <c r="X913" s="88"/>
      <c r="Y913" s="88"/>
      <c r="Z913" s="88"/>
      <c r="AA913" s="88"/>
      <c r="AB913" s="88"/>
      <c r="AC913" s="88"/>
      <c r="AD913" s="88"/>
      <c r="AE913" s="10"/>
      <c r="AF913" s="10"/>
      <c r="AG913" s="10"/>
      <c r="AH913" s="88"/>
      <c r="AI913" s="88"/>
      <c r="AJ913" s="88"/>
      <c r="AK913" s="7"/>
      <c r="AL913" s="7"/>
    </row>
    <row r="914" ht="15.75" customHeight="1">
      <c r="A914" s="88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88"/>
      <c r="N914" s="88"/>
      <c r="O914" s="15"/>
      <c r="P914" s="7"/>
      <c r="Q914" s="7"/>
      <c r="R914" s="15"/>
      <c r="S914" s="88"/>
      <c r="T914" s="88"/>
      <c r="U914" s="88"/>
      <c r="V914" s="88"/>
      <c r="W914" s="88"/>
      <c r="X914" s="88"/>
      <c r="Y914" s="88"/>
      <c r="Z914" s="88"/>
      <c r="AA914" s="88"/>
      <c r="AB914" s="88"/>
      <c r="AC914" s="88"/>
      <c r="AD914" s="88"/>
      <c r="AE914" s="10"/>
      <c r="AF914" s="10"/>
      <c r="AG914" s="10"/>
      <c r="AH914" s="88"/>
      <c r="AI914" s="88"/>
      <c r="AJ914" s="88"/>
      <c r="AK914" s="7"/>
      <c r="AL914" s="7"/>
    </row>
    <row r="915" ht="15.75" customHeight="1">
      <c r="A915" s="88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88"/>
      <c r="N915" s="88"/>
      <c r="O915" s="15"/>
      <c r="P915" s="7"/>
      <c r="Q915" s="7"/>
      <c r="R915" s="15"/>
      <c r="S915" s="88"/>
      <c r="T915" s="88"/>
      <c r="U915" s="88"/>
      <c r="V915" s="88"/>
      <c r="W915" s="88"/>
      <c r="X915" s="88"/>
      <c r="Y915" s="88"/>
      <c r="Z915" s="88"/>
      <c r="AA915" s="88"/>
      <c r="AB915" s="88"/>
      <c r="AC915" s="88"/>
      <c r="AD915" s="88"/>
      <c r="AE915" s="10"/>
      <c r="AF915" s="10"/>
      <c r="AG915" s="10"/>
      <c r="AH915" s="88"/>
      <c r="AI915" s="88"/>
      <c r="AJ915" s="88"/>
      <c r="AK915" s="7"/>
      <c r="AL915" s="7"/>
    </row>
    <row r="916" ht="15.75" customHeight="1">
      <c r="A916" s="88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88"/>
      <c r="N916" s="88"/>
      <c r="O916" s="15"/>
      <c r="P916" s="7"/>
      <c r="Q916" s="7"/>
      <c r="R916" s="15"/>
      <c r="S916" s="88"/>
      <c r="T916" s="88"/>
      <c r="U916" s="88"/>
      <c r="V916" s="88"/>
      <c r="W916" s="88"/>
      <c r="X916" s="88"/>
      <c r="Y916" s="88"/>
      <c r="Z916" s="88"/>
      <c r="AA916" s="88"/>
      <c r="AB916" s="88"/>
      <c r="AC916" s="88"/>
      <c r="AD916" s="88"/>
      <c r="AE916" s="10"/>
      <c r="AF916" s="10"/>
      <c r="AG916" s="10"/>
      <c r="AH916" s="88"/>
      <c r="AI916" s="88"/>
      <c r="AJ916" s="88"/>
      <c r="AK916" s="7"/>
      <c r="AL916" s="7"/>
    </row>
    <row r="917" ht="15.75" customHeight="1">
      <c r="A917" s="88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88"/>
      <c r="N917" s="88"/>
      <c r="O917" s="15"/>
      <c r="P917" s="7"/>
      <c r="Q917" s="7"/>
      <c r="R917" s="15"/>
      <c r="S917" s="88"/>
      <c r="T917" s="88"/>
      <c r="U917" s="88"/>
      <c r="V917" s="88"/>
      <c r="W917" s="88"/>
      <c r="X917" s="88"/>
      <c r="Y917" s="88"/>
      <c r="Z917" s="88"/>
      <c r="AA917" s="88"/>
      <c r="AB917" s="88"/>
      <c r="AC917" s="88"/>
      <c r="AD917" s="88"/>
      <c r="AE917" s="10"/>
      <c r="AF917" s="10"/>
      <c r="AG917" s="10"/>
      <c r="AH917" s="88"/>
      <c r="AI917" s="88"/>
      <c r="AJ917" s="88"/>
      <c r="AK917" s="7"/>
      <c r="AL917" s="7"/>
    </row>
    <row r="918" ht="15.75" customHeight="1">
      <c r="A918" s="88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88"/>
      <c r="N918" s="88"/>
      <c r="O918" s="15"/>
      <c r="P918" s="7"/>
      <c r="Q918" s="7"/>
      <c r="R918" s="15"/>
      <c r="S918" s="88"/>
      <c r="T918" s="88"/>
      <c r="U918" s="88"/>
      <c r="V918" s="88"/>
      <c r="W918" s="88"/>
      <c r="X918" s="88"/>
      <c r="Y918" s="88"/>
      <c r="Z918" s="88"/>
      <c r="AA918" s="88"/>
      <c r="AB918" s="88"/>
      <c r="AC918" s="88"/>
      <c r="AD918" s="88"/>
      <c r="AE918" s="10"/>
      <c r="AF918" s="10"/>
      <c r="AG918" s="10"/>
      <c r="AH918" s="88"/>
      <c r="AI918" s="88"/>
      <c r="AJ918" s="88"/>
      <c r="AK918" s="7"/>
      <c r="AL918" s="7"/>
    </row>
    <row r="919" ht="15.75" customHeight="1">
      <c r="A919" s="88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88"/>
      <c r="N919" s="88"/>
      <c r="O919" s="15"/>
      <c r="P919" s="7"/>
      <c r="Q919" s="7"/>
      <c r="R919" s="15"/>
      <c r="S919" s="88"/>
      <c r="T919" s="88"/>
      <c r="U919" s="88"/>
      <c r="V919" s="88"/>
      <c r="W919" s="88"/>
      <c r="X919" s="88"/>
      <c r="Y919" s="88"/>
      <c r="Z919" s="88"/>
      <c r="AA919" s="88"/>
      <c r="AB919" s="88"/>
      <c r="AC919" s="88"/>
      <c r="AD919" s="88"/>
      <c r="AE919" s="10"/>
      <c r="AF919" s="10"/>
      <c r="AG919" s="10"/>
      <c r="AH919" s="88"/>
      <c r="AI919" s="88"/>
      <c r="AJ919" s="88"/>
      <c r="AK919" s="7"/>
      <c r="AL919" s="7"/>
    </row>
    <row r="920" ht="15.75" customHeight="1">
      <c r="A920" s="88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88"/>
      <c r="N920" s="88"/>
      <c r="O920" s="15"/>
      <c r="P920" s="7"/>
      <c r="Q920" s="7"/>
      <c r="R920" s="15"/>
      <c r="S920" s="88"/>
      <c r="T920" s="88"/>
      <c r="U920" s="88"/>
      <c r="V920" s="88"/>
      <c r="W920" s="88"/>
      <c r="X920" s="88"/>
      <c r="Y920" s="88"/>
      <c r="Z920" s="88"/>
      <c r="AA920" s="88"/>
      <c r="AB920" s="88"/>
      <c r="AC920" s="88"/>
      <c r="AD920" s="88"/>
      <c r="AE920" s="10"/>
      <c r="AF920" s="10"/>
      <c r="AG920" s="10"/>
      <c r="AH920" s="88"/>
      <c r="AI920" s="88"/>
      <c r="AJ920" s="88"/>
      <c r="AK920" s="7"/>
      <c r="AL920" s="7"/>
    </row>
    <row r="921" ht="15.75" customHeight="1">
      <c r="A921" s="88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88"/>
      <c r="N921" s="88"/>
      <c r="O921" s="15"/>
      <c r="P921" s="7"/>
      <c r="Q921" s="7"/>
      <c r="R921" s="15"/>
      <c r="S921" s="88"/>
      <c r="T921" s="88"/>
      <c r="U921" s="88"/>
      <c r="V921" s="88"/>
      <c r="W921" s="88"/>
      <c r="X921" s="88"/>
      <c r="Y921" s="88"/>
      <c r="Z921" s="88"/>
      <c r="AA921" s="88"/>
      <c r="AB921" s="88"/>
      <c r="AC921" s="88"/>
      <c r="AD921" s="88"/>
      <c r="AE921" s="10"/>
      <c r="AF921" s="10"/>
      <c r="AG921" s="10"/>
      <c r="AH921" s="88"/>
      <c r="AI921" s="88"/>
      <c r="AJ921" s="88"/>
      <c r="AK921" s="7"/>
      <c r="AL921" s="7"/>
    </row>
    <row r="922" ht="15.75" customHeight="1">
      <c r="A922" s="88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88"/>
      <c r="N922" s="88"/>
      <c r="O922" s="15"/>
      <c r="P922" s="7"/>
      <c r="Q922" s="7"/>
      <c r="R922" s="15"/>
      <c r="S922" s="88"/>
      <c r="T922" s="88"/>
      <c r="U922" s="88"/>
      <c r="V922" s="88"/>
      <c r="W922" s="88"/>
      <c r="X922" s="88"/>
      <c r="Y922" s="88"/>
      <c r="Z922" s="88"/>
      <c r="AA922" s="88"/>
      <c r="AB922" s="88"/>
      <c r="AC922" s="88"/>
      <c r="AD922" s="88"/>
      <c r="AE922" s="10"/>
      <c r="AF922" s="10"/>
      <c r="AG922" s="10"/>
      <c r="AH922" s="88"/>
      <c r="AI922" s="88"/>
      <c r="AJ922" s="88"/>
      <c r="AK922" s="7"/>
      <c r="AL922" s="7"/>
    </row>
    <row r="923" ht="15.75" customHeight="1">
      <c r="A923" s="88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88"/>
      <c r="N923" s="88"/>
      <c r="O923" s="15"/>
      <c r="P923" s="7"/>
      <c r="Q923" s="7"/>
      <c r="R923" s="15"/>
      <c r="S923" s="88"/>
      <c r="T923" s="88"/>
      <c r="U923" s="88"/>
      <c r="V923" s="88"/>
      <c r="W923" s="88"/>
      <c r="X923" s="88"/>
      <c r="Y923" s="88"/>
      <c r="Z923" s="88"/>
      <c r="AA923" s="88"/>
      <c r="AB923" s="88"/>
      <c r="AC923" s="88"/>
      <c r="AD923" s="88"/>
      <c r="AE923" s="10"/>
      <c r="AF923" s="10"/>
      <c r="AG923" s="10"/>
      <c r="AH923" s="88"/>
      <c r="AI923" s="88"/>
      <c r="AJ923" s="88"/>
      <c r="AK923" s="7"/>
      <c r="AL923" s="7"/>
    </row>
    <row r="924" ht="15.75" customHeight="1">
      <c r="A924" s="88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88"/>
      <c r="N924" s="88"/>
      <c r="O924" s="15"/>
      <c r="P924" s="7"/>
      <c r="Q924" s="7"/>
      <c r="R924" s="15"/>
      <c r="S924" s="88"/>
      <c r="T924" s="88"/>
      <c r="U924" s="88"/>
      <c r="V924" s="88"/>
      <c r="W924" s="88"/>
      <c r="X924" s="88"/>
      <c r="Y924" s="88"/>
      <c r="Z924" s="88"/>
      <c r="AA924" s="88"/>
      <c r="AB924" s="88"/>
      <c r="AC924" s="88"/>
      <c r="AD924" s="88"/>
      <c r="AE924" s="10"/>
      <c r="AF924" s="10"/>
      <c r="AG924" s="10"/>
      <c r="AH924" s="88"/>
      <c r="AI924" s="88"/>
      <c r="AJ924" s="88"/>
      <c r="AK924" s="7"/>
      <c r="AL924" s="7"/>
    </row>
    <row r="925" ht="15.75" customHeight="1">
      <c r="A925" s="88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88"/>
      <c r="N925" s="88"/>
      <c r="O925" s="15"/>
      <c r="P925" s="7"/>
      <c r="Q925" s="7"/>
      <c r="R925" s="15"/>
      <c r="S925" s="88"/>
      <c r="T925" s="88"/>
      <c r="U925" s="88"/>
      <c r="V925" s="88"/>
      <c r="W925" s="88"/>
      <c r="X925" s="88"/>
      <c r="Y925" s="88"/>
      <c r="Z925" s="88"/>
      <c r="AA925" s="88"/>
      <c r="AB925" s="88"/>
      <c r="AC925" s="88"/>
      <c r="AD925" s="88"/>
      <c r="AE925" s="10"/>
      <c r="AF925" s="10"/>
      <c r="AG925" s="10"/>
      <c r="AH925" s="88"/>
      <c r="AI925" s="88"/>
      <c r="AJ925" s="88"/>
      <c r="AK925" s="7"/>
      <c r="AL925" s="7"/>
    </row>
    <row r="926" ht="15.75" customHeight="1">
      <c r="A926" s="88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88"/>
      <c r="N926" s="88"/>
      <c r="O926" s="15"/>
      <c r="P926" s="7"/>
      <c r="Q926" s="7"/>
      <c r="R926" s="15"/>
      <c r="S926" s="88"/>
      <c r="T926" s="88"/>
      <c r="U926" s="88"/>
      <c r="V926" s="88"/>
      <c r="W926" s="88"/>
      <c r="X926" s="88"/>
      <c r="Y926" s="88"/>
      <c r="Z926" s="88"/>
      <c r="AA926" s="88"/>
      <c r="AB926" s="88"/>
      <c r="AC926" s="88"/>
      <c r="AD926" s="88"/>
      <c r="AE926" s="10"/>
      <c r="AF926" s="10"/>
      <c r="AG926" s="10"/>
      <c r="AH926" s="88"/>
      <c r="AI926" s="88"/>
      <c r="AJ926" s="88"/>
      <c r="AK926" s="7"/>
      <c r="AL926" s="7"/>
    </row>
    <row r="927" ht="15.75" customHeight="1">
      <c r="A927" s="88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88"/>
      <c r="N927" s="88"/>
      <c r="O927" s="15"/>
      <c r="P927" s="7"/>
      <c r="Q927" s="7"/>
      <c r="R927" s="15"/>
      <c r="S927" s="88"/>
      <c r="T927" s="88"/>
      <c r="U927" s="88"/>
      <c r="V927" s="88"/>
      <c r="W927" s="88"/>
      <c r="X927" s="88"/>
      <c r="Y927" s="88"/>
      <c r="Z927" s="88"/>
      <c r="AA927" s="88"/>
      <c r="AB927" s="88"/>
      <c r="AC927" s="88"/>
      <c r="AD927" s="88"/>
      <c r="AE927" s="10"/>
      <c r="AF927" s="10"/>
      <c r="AG927" s="10"/>
      <c r="AH927" s="88"/>
      <c r="AI927" s="88"/>
      <c r="AJ927" s="88"/>
      <c r="AK927" s="7"/>
      <c r="AL927" s="7"/>
    </row>
    <row r="928" ht="15.75" customHeight="1">
      <c r="A928" s="88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88"/>
      <c r="N928" s="88"/>
      <c r="O928" s="15"/>
      <c r="P928" s="7"/>
      <c r="Q928" s="7"/>
      <c r="R928" s="15"/>
      <c r="S928" s="88"/>
      <c r="T928" s="88"/>
      <c r="U928" s="88"/>
      <c r="V928" s="88"/>
      <c r="W928" s="88"/>
      <c r="X928" s="88"/>
      <c r="Y928" s="88"/>
      <c r="Z928" s="88"/>
      <c r="AA928" s="88"/>
      <c r="AB928" s="88"/>
      <c r="AC928" s="88"/>
      <c r="AD928" s="88"/>
      <c r="AE928" s="10"/>
      <c r="AF928" s="10"/>
      <c r="AG928" s="10"/>
      <c r="AH928" s="88"/>
      <c r="AI928" s="88"/>
      <c r="AJ928" s="88"/>
      <c r="AK928" s="7"/>
      <c r="AL928" s="7"/>
    </row>
    <row r="929" ht="15.75" customHeight="1">
      <c r="A929" s="88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88"/>
      <c r="N929" s="88"/>
      <c r="O929" s="15"/>
      <c r="P929" s="7"/>
      <c r="Q929" s="7"/>
      <c r="R929" s="15"/>
      <c r="S929" s="88"/>
      <c r="T929" s="88"/>
      <c r="U929" s="88"/>
      <c r="V929" s="88"/>
      <c r="W929" s="88"/>
      <c r="X929" s="88"/>
      <c r="Y929" s="88"/>
      <c r="Z929" s="88"/>
      <c r="AA929" s="88"/>
      <c r="AB929" s="88"/>
      <c r="AC929" s="88"/>
      <c r="AD929" s="88"/>
      <c r="AE929" s="10"/>
      <c r="AF929" s="10"/>
      <c r="AG929" s="10"/>
      <c r="AH929" s="88"/>
      <c r="AI929" s="88"/>
      <c r="AJ929" s="88"/>
      <c r="AK929" s="7"/>
      <c r="AL929" s="7"/>
    </row>
    <row r="930" ht="15.75" customHeight="1">
      <c r="A930" s="88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88"/>
      <c r="N930" s="88"/>
      <c r="O930" s="15"/>
      <c r="P930" s="7"/>
      <c r="Q930" s="7"/>
      <c r="R930" s="15"/>
      <c r="S930" s="88"/>
      <c r="T930" s="88"/>
      <c r="U930" s="88"/>
      <c r="V930" s="88"/>
      <c r="W930" s="88"/>
      <c r="X930" s="88"/>
      <c r="Y930" s="88"/>
      <c r="Z930" s="88"/>
      <c r="AA930" s="88"/>
      <c r="AB930" s="88"/>
      <c r="AC930" s="88"/>
      <c r="AD930" s="88"/>
      <c r="AE930" s="10"/>
      <c r="AF930" s="10"/>
      <c r="AG930" s="10"/>
      <c r="AH930" s="88"/>
      <c r="AI930" s="88"/>
      <c r="AJ930" s="88"/>
      <c r="AK930" s="7"/>
      <c r="AL930" s="7"/>
    </row>
    <row r="931" ht="15.75" customHeight="1">
      <c r="A931" s="88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88"/>
      <c r="N931" s="88"/>
      <c r="O931" s="15"/>
      <c r="P931" s="7"/>
      <c r="Q931" s="7"/>
      <c r="R931" s="15"/>
      <c r="S931" s="88"/>
      <c r="T931" s="88"/>
      <c r="U931" s="88"/>
      <c r="V931" s="88"/>
      <c r="W931" s="88"/>
      <c r="X931" s="88"/>
      <c r="Y931" s="88"/>
      <c r="Z931" s="88"/>
      <c r="AA931" s="88"/>
      <c r="AB931" s="88"/>
      <c r="AC931" s="88"/>
      <c r="AD931" s="88"/>
      <c r="AE931" s="10"/>
      <c r="AF931" s="10"/>
      <c r="AG931" s="10"/>
      <c r="AH931" s="88"/>
      <c r="AI931" s="88"/>
      <c r="AJ931" s="88"/>
      <c r="AK931" s="7"/>
      <c r="AL931" s="7"/>
    </row>
    <row r="932" ht="15.75" customHeight="1">
      <c r="A932" s="88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88"/>
      <c r="N932" s="88"/>
      <c r="O932" s="15"/>
      <c r="P932" s="7"/>
      <c r="Q932" s="7"/>
      <c r="R932" s="15"/>
      <c r="S932" s="88"/>
      <c r="T932" s="88"/>
      <c r="U932" s="88"/>
      <c r="V932" s="88"/>
      <c r="W932" s="88"/>
      <c r="X932" s="88"/>
      <c r="Y932" s="88"/>
      <c r="Z932" s="88"/>
      <c r="AA932" s="88"/>
      <c r="AB932" s="88"/>
      <c r="AC932" s="88"/>
      <c r="AD932" s="88"/>
      <c r="AE932" s="10"/>
      <c r="AF932" s="10"/>
      <c r="AG932" s="10"/>
      <c r="AH932" s="88"/>
      <c r="AI932" s="88"/>
      <c r="AJ932" s="88"/>
      <c r="AK932" s="7"/>
      <c r="AL932" s="7"/>
    </row>
    <row r="933" ht="15.75" customHeight="1">
      <c r="A933" s="88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88"/>
      <c r="N933" s="88"/>
      <c r="O933" s="15"/>
      <c r="P933" s="7"/>
      <c r="Q933" s="7"/>
      <c r="R933" s="15"/>
      <c r="S933" s="88"/>
      <c r="T933" s="88"/>
      <c r="U933" s="88"/>
      <c r="V933" s="88"/>
      <c r="W933" s="88"/>
      <c r="X933" s="88"/>
      <c r="Y933" s="88"/>
      <c r="Z933" s="88"/>
      <c r="AA933" s="88"/>
      <c r="AB933" s="88"/>
      <c r="AC933" s="88"/>
      <c r="AD933" s="88"/>
      <c r="AE933" s="10"/>
      <c r="AF933" s="10"/>
      <c r="AG933" s="10"/>
      <c r="AH933" s="88"/>
      <c r="AI933" s="88"/>
      <c r="AJ933" s="88"/>
      <c r="AK933" s="7"/>
      <c r="AL933" s="7"/>
    </row>
    <row r="934" ht="15.75" customHeight="1">
      <c r="A934" s="88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88"/>
      <c r="N934" s="88"/>
      <c r="O934" s="15"/>
      <c r="P934" s="7"/>
      <c r="Q934" s="7"/>
      <c r="R934" s="15"/>
      <c r="S934" s="88"/>
      <c r="T934" s="88"/>
      <c r="U934" s="88"/>
      <c r="V934" s="88"/>
      <c r="W934" s="88"/>
      <c r="X934" s="88"/>
      <c r="Y934" s="88"/>
      <c r="Z934" s="88"/>
      <c r="AA934" s="88"/>
      <c r="AB934" s="88"/>
      <c r="AC934" s="88"/>
      <c r="AD934" s="88"/>
      <c r="AE934" s="10"/>
      <c r="AF934" s="10"/>
      <c r="AG934" s="10"/>
      <c r="AH934" s="88"/>
      <c r="AI934" s="88"/>
      <c r="AJ934" s="88"/>
      <c r="AK934" s="7"/>
      <c r="AL934" s="7"/>
    </row>
    <row r="935" ht="15.75" customHeight="1">
      <c r="A935" s="88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88"/>
      <c r="N935" s="88"/>
      <c r="O935" s="15"/>
      <c r="P935" s="7"/>
      <c r="Q935" s="7"/>
      <c r="R935" s="15"/>
      <c r="S935" s="88"/>
      <c r="T935" s="88"/>
      <c r="U935" s="88"/>
      <c r="V935" s="88"/>
      <c r="W935" s="88"/>
      <c r="X935" s="88"/>
      <c r="Y935" s="88"/>
      <c r="Z935" s="88"/>
      <c r="AA935" s="88"/>
      <c r="AB935" s="88"/>
      <c r="AC935" s="88"/>
      <c r="AD935" s="88"/>
      <c r="AE935" s="10"/>
      <c r="AF935" s="10"/>
      <c r="AG935" s="10"/>
      <c r="AH935" s="88"/>
      <c r="AI935" s="88"/>
      <c r="AJ935" s="88"/>
      <c r="AK935" s="7"/>
      <c r="AL935" s="7"/>
    </row>
    <row r="936" ht="15.75" customHeight="1">
      <c r="A936" s="88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88"/>
      <c r="N936" s="88"/>
      <c r="O936" s="15"/>
      <c r="P936" s="7"/>
      <c r="Q936" s="7"/>
      <c r="R936" s="15"/>
      <c r="S936" s="88"/>
      <c r="T936" s="88"/>
      <c r="U936" s="88"/>
      <c r="V936" s="88"/>
      <c r="W936" s="88"/>
      <c r="X936" s="88"/>
      <c r="Y936" s="88"/>
      <c r="Z936" s="88"/>
      <c r="AA936" s="88"/>
      <c r="AB936" s="88"/>
      <c r="AC936" s="88"/>
      <c r="AD936" s="88"/>
      <c r="AE936" s="10"/>
      <c r="AF936" s="10"/>
      <c r="AG936" s="10"/>
      <c r="AH936" s="88"/>
      <c r="AI936" s="88"/>
      <c r="AJ936" s="88"/>
      <c r="AK936" s="7"/>
      <c r="AL936" s="7"/>
    </row>
    <row r="937" ht="15.75" customHeight="1">
      <c r="A937" s="88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88"/>
      <c r="N937" s="88"/>
      <c r="O937" s="15"/>
      <c r="P937" s="7"/>
      <c r="Q937" s="7"/>
      <c r="R937" s="15"/>
      <c r="S937" s="88"/>
      <c r="T937" s="88"/>
      <c r="U937" s="88"/>
      <c r="V937" s="88"/>
      <c r="W937" s="88"/>
      <c r="X937" s="88"/>
      <c r="Y937" s="88"/>
      <c r="Z937" s="88"/>
      <c r="AA937" s="88"/>
      <c r="AB937" s="88"/>
      <c r="AC937" s="88"/>
      <c r="AD937" s="88"/>
      <c r="AE937" s="10"/>
      <c r="AF937" s="10"/>
      <c r="AG937" s="10"/>
      <c r="AH937" s="88"/>
      <c r="AI937" s="88"/>
      <c r="AJ937" s="88"/>
      <c r="AK937" s="7"/>
      <c r="AL937" s="7"/>
    </row>
    <row r="938" ht="15.75" customHeight="1">
      <c r="A938" s="88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88"/>
      <c r="N938" s="88"/>
      <c r="O938" s="15"/>
      <c r="P938" s="7"/>
      <c r="Q938" s="7"/>
      <c r="R938" s="15"/>
      <c r="S938" s="88"/>
      <c r="T938" s="88"/>
      <c r="U938" s="88"/>
      <c r="V938" s="88"/>
      <c r="W938" s="88"/>
      <c r="X938" s="88"/>
      <c r="Y938" s="88"/>
      <c r="Z938" s="88"/>
      <c r="AA938" s="88"/>
      <c r="AB938" s="88"/>
      <c r="AC938" s="88"/>
      <c r="AD938" s="88"/>
      <c r="AE938" s="10"/>
      <c r="AF938" s="10"/>
      <c r="AG938" s="10"/>
      <c r="AH938" s="88"/>
      <c r="AI938" s="88"/>
      <c r="AJ938" s="88"/>
      <c r="AK938" s="7"/>
      <c r="AL938" s="7"/>
    </row>
    <row r="939" ht="15.75" customHeight="1">
      <c r="A939" s="88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88"/>
      <c r="N939" s="88"/>
      <c r="O939" s="15"/>
      <c r="P939" s="7"/>
      <c r="Q939" s="7"/>
      <c r="R939" s="15"/>
      <c r="S939" s="88"/>
      <c r="T939" s="88"/>
      <c r="U939" s="88"/>
      <c r="V939" s="88"/>
      <c r="W939" s="88"/>
      <c r="X939" s="88"/>
      <c r="Y939" s="88"/>
      <c r="Z939" s="88"/>
      <c r="AA939" s="88"/>
      <c r="AB939" s="88"/>
      <c r="AC939" s="88"/>
      <c r="AD939" s="88"/>
      <c r="AE939" s="10"/>
      <c r="AF939" s="10"/>
      <c r="AG939" s="10"/>
      <c r="AH939" s="88"/>
      <c r="AI939" s="88"/>
      <c r="AJ939" s="88"/>
      <c r="AK939" s="7"/>
      <c r="AL939" s="7"/>
    </row>
    <row r="940" ht="15.75" customHeight="1">
      <c r="A940" s="88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88"/>
      <c r="N940" s="88"/>
      <c r="O940" s="15"/>
      <c r="P940" s="7"/>
      <c r="Q940" s="7"/>
      <c r="R940" s="15"/>
      <c r="S940" s="88"/>
      <c r="T940" s="88"/>
      <c r="U940" s="88"/>
      <c r="V940" s="88"/>
      <c r="W940" s="88"/>
      <c r="X940" s="88"/>
      <c r="Y940" s="88"/>
      <c r="Z940" s="88"/>
      <c r="AA940" s="88"/>
      <c r="AB940" s="88"/>
      <c r="AC940" s="88"/>
      <c r="AD940" s="88"/>
      <c r="AE940" s="10"/>
      <c r="AF940" s="10"/>
      <c r="AG940" s="10"/>
      <c r="AH940" s="88"/>
      <c r="AI940" s="88"/>
      <c r="AJ940" s="88"/>
      <c r="AK940" s="7"/>
      <c r="AL940" s="7"/>
    </row>
    <row r="941" ht="15.75" customHeight="1">
      <c r="A941" s="88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88"/>
      <c r="N941" s="88"/>
      <c r="O941" s="15"/>
      <c r="P941" s="7"/>
      <c r="Q941" s="7"/>
      <c r="R941" s="15"/>
      <c r="S941" s="88"/>
      <c r="T941" s="88"/>
      <c r="U941" s="88"/>
      <c r="V941" s="88"/>
      <c r="W941" s="88"/>
      <c r="X941" s="88"/>
      <c r="Y941" s="88"/>
      <c r="Z941" s="88"/>
      <c r="AA941" s="88"/>
      <c r="AB941" s="88"/>
      <c r="AC941" s="88"/>
      <c r="AD941" s="88"/>
      <c r="AE941" s="10"/>
      <c r="AF941" s="10"/>
      <c r="AG941" s="10"/>
      <c r="AH941" s="88"/>
      <c r="AI941" s="88"/>
      <c r="AJ941" s="88"/>
      <c r="AK941" s="7"/>
      <c r="AL941" s="7"/>
    </row>
    <row r="942" ht="15.75" customHeight="1">
      <c r="A942" s="88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88"/>
      <c r="N942" s="88"/>
      <c r="O942" s="15"/>
      <c r="P942" s="7"/>
      <c r="Q942" s="7"/>
      <c r="R942" s="15"/>
      <c r="S942" s="88"/>
      <c r="T942" s="88"/>
      <c r="U942" s="88"/>
      <c r="V942" s="88"/>
      <c r="W942" s="88"/>
      <c r="X942" s="88"/>
      <c r="Y942" s="88"/>
      <c r="Z942" s="88"/>
      <c r="AA942" s="88"/>
      <c r="AB942" s="88"/>
      <c r="AC942" s="88"/>
      <c r="AD942" s="88"/>
      <c r="AE942" s="10"/>
      <c r="AF942" s="10"/>
      <c r="AG942" s="10"/>
      <c r="AH942" s="88"/>
      <c r="AI942" s="88"/>
      <c r="AJ942" s="88"/>
      <c r="AK942" s="7"/>
      <c r="AL942" s="7"/>
    </row>
    <row r="943" ht="15.75" customHeight="1">
      <c r="A943" s="88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88"/>
      <c r="N943" s="88"/>
      <c r="O943" s="15"/>
      <c r="P943" s="7"/>
      <c r="Q943" s="7"/>
      <c r="R943" s="15"/>
      <c r="S943" s="88"/>
      <c r="T943" s="88"/>
      <c r="U943" s="88"/>
      <c r="V943" s="88"/>
      <c r="W943" s="88"/>
      <c r="X943" s="88"/>
      <c r="Y943" s="88"/>
      <c r="Z943" s="88"/>
      <c r="AA943" s="88"/>
      <c r="AB943" s="88"/>
      <c r="AC943" s="88"/>
      <c r="AD943" s="88"/>
      <c r="AE943" s="10"/>
      <c r="AF943" s="10"/>
      <c r="AG943" s="10"/>
      <c r="AH943" s="88"/>
      <c r="AI943" s="88"/>
      <c r="AJ943" s="88"/>
      <c r="AK943" s="7"/>
      <c r="AL943" s="7"/>
    </row>
    <row r="944" ht="15.75" customHeight="1">
      <c r="A944" s="88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88"/>
      <c r="N944" s="88"/>
      <c r="O944" s="15"/>
      <c r="P944" s="7"/>
      <c r="Q944" s="7"/>
      <c r="R944" s="15"/>
      <c r="S944" s="88"/>
      <c r="T944" s="88"/>
      <c r="U944" s="88"/>
      <c r="V944" s="88"/>
      <c r="W944" s="88"/>
      <c r="X944" s="88"/>
      <c r="Y944" s="88"/>
      <c r="Z944" s="88"/>
      <c r="AA944" s="88"/>
      <c r="AB944" s="88"/>
      <c r="AC944" s="88"/>
      <c r="AD944" s="88"/>
      <c r="AE944" s="10"/>
      <c r="AF944" s="10"/>
      <c r="AG944" s="10"/>
      <c r="AH944" s="88"/>
      <c r="AI944" s="88"/>
      <c r="AJ944" s="88"/>
      <c r="AK944" s="7"/>
      <c r="AL944" s="7"/>
    </row>
    <row r="945" ht="15.75" customHeight="1">
      <c r="A945" s="88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88"/>
      <c r="N945" s="88"/>
      <c r="O945" s="15"/>
      <c r="P945" s="7"/>
      <c r="Q945" s="7"/>
      <c r="R945" s="15"/>
      <c r="S945" s="88"/>
      <c r="T945" s="88"/>
      <c r="U945" s="88"/>
      <c r="V945" s="88"/>
      <c r="W945" s="88"/>
      <c r="X945" s="88"/>
      <c r="Y945" s="88"/>
      <c r="Z945" s="88"/>
      <c r="AA945" s="88"/>
      <c r="AB945" s="88"/>
      <c r="AC945" s="88"/>
      <c r="AD945" s="88"/>
      <c r="AE945" s="10"/>
      <c r="AF945" s="10"/>
      <c r="AG945" s="10"/>
      <c r="AH945" s="88"/>
      <c r="AI945" s="88"/>
      <c r="AJ945" s="88"/>
      <c r="AK945" s="7"/>
      <c r="AL945" s="7"/>
    </row>
    <row r="946" ht="15.75" customHeight="1">
      <c r="A946" s="88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88"/>
      <c r="N946" s="88"/>
      <c r="O946" s="15"/>
      <c r="P946" s="7"/>
      <c r="Q946" s="7"/>
      <c r="R946" s="15"/>
      <c r="S946" s="88"/>
      <c r="T946" s="88"/>
      <c r="U946" s="88"/>
      <c r="V946" s="88"/>
      <c r="W946" s="88"/>
      <c r="X946" s="88"/>
      <c r="Y946" s="88"/>
      <c r="Z946" s="88"/>
      <c r="AA946" s="88"/>
      <c r="AB946" s="88"/>
      <c r="AC946" s="88"/>
      <c r="AD946" s="88"/>
      <c r="AE946" s="10"/>
      <c r="AF946" s="10"/>
      <c r="AG946" s="10"/>
      <c r="AH946" s="88"/>
      <c r="AI946" s="88"/>
      <c r="AJ946" s="88"/>
      <c r="AK946" s="7"/>
      <c r="AL946" s="7"/>
    </row>
    <row r="947" ht="15.75" customHeight="1">
      <c r="A947" s="88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88"/>
      <c r="N947" s="88"/>
      <c r="O947" s="15"/>
      <c r="P947" s="7"/>
      <c r="Q947" s="7"/>
      <c r="R947" s="15"/>
      <c r="S947" s="88"/>
      <c r="T947" s="88"/>
      <c r="U947" s="88"/>
      <c r="V947" s="88"/>
      <c r="W947" s="88"/>
      <c r="X947" s="88"/>
      <c r="Y947" s="88"/>
      <c r="Z947" s="88"/>
      <c r="AA947" s="88"/>
      <c r="AB947" s="88"/>
      <c r="AC947" s="88"/>
      <c r="AD947" s="88"/>
      <c r="AE947" s="10"/>
      <c r="AF947" s="10"/>
      <c r="AG947" s="10"/>
      <c r="AH947" s="88"/>
      <c r="AI947" s="88"/>
      <c r="AJ947" s="88"/>
      <c r="AK947" s="7"/>
      <c r="AL947" s="7"/>
    </row>
    <row r="948" ht="15.75" customHeight="1">
      <c r="A948" s="88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88"/>
      <c r="N948" s="88"/>
      <c r="O948" s="15"/>
      <c r="P948" s="7"/>
      <c r="Q948" s="7"/>
      <c r="R948" s="15"/>
      <c r="S948" s="88"/>
      <c r="T948" s="88"/>
      <c r="U948" s="88"/>
      <c r="V948" s="88"/>
      <c r="W948" s="88"/>
      <c r="X948" s="88"/>
      <c r="Y948" s="88"/>
      <c r="Z948" s="88"/>
      <c r="AA948" s="88"/>
      <c r="AB948" s="88"/>
      <c r="AC948" s="88"/>
      <c r="AD948" s="88"/>
      <c r="AE948" s="10"/>
      <c r="AF948" s="10"/>
      <c r="AG948" s="10"/>
      <c r="AH948" s="88"/>
      <c r="AI948" s="88"/>
      <c r="AJ948" s="88"/>
      <c r="AK948" s="7"/>
      <c r="AL948" s="7"/>
    </row>
    <row r="949" ht="15.75" customHeight="1">
      <c r="A949" s="88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88"/>
      <c r="N949" s="88"/>
      <c r="O949" s="15"/>
      <c r="P949" s="7"/>
      <c r="Q949" s="7"/>
      <c r="R949" s="15"/>
      <c r="S949" s="88"/>
      <c r="T949" s="88"/>
      <c r="U949" s="88"/>
      <c r="V949" s="88"/>
      <c r="W949" s="88"/>
      <c r="X949" s="88"/>
      <c r="Y949" s="88"/>
      <c r="Z949" s="88"/>
      <c r="AA949" s="88"/>
      <c r="AB949" s="88"/>
      <c r="AC949" s="88"/>
      <c r="AD949" s="88"/>
      <c r="AE949" s="10"/>
      <c r="AF949" s="10"/>
      <c r="AG949" s="10"/>
      <c r="AH949" s="88"/>
      <c r="AI949" s="88"/>
      <c r="AJ949" s="88"/>
      <c r="AK949" s="7"/>
      <c r="AL949" s="7"/>
    </row>
    <row r="950" ht="15.75" customHeight="1">
      <c r="A950" s="88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88"/>
      <c r="N950" s="88"/>
      <c r="O950" s="15"/>
      <c r="P950" s="7"/>
      <c r="Q950" s="7"/>
      <c r="R950" s="15"/>
      <c r="S950" s="88"/>
      <c r="T950" s="88"/>
      <c r="U950" s="88"/>
      <c r="V950" s="88"/>
      <c r="W950" s="88"/>
      <c r="X950" s="88"/>
      <c r="Y950" s="88"/>
      <c r="Z950" s="88"/>
      <c r="AA950" s="88"/>
      <c r="AB950" s="88"/>
      <c r="AC950" s="88"/>
      <c r="AD950" s="88"/>
      <c r="AE950" s="10"/>
      <c r="AF950" s="10"/>
      <c r="AG950" s="10"/>
      <c r="AH950" s="88"/>
      <c r="AI950" s="88"/>
      <c r="AJ950" s="88"/>
      <c r="AK950" s="7"/>
      <c r="AL950" s="7"/>
    </row>
    <row r="951" ht="15.75" customHeight="1">
      <c r="A951" s="88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88"/>
      <c r="N951" s="88"/>
      <c r="O951" s="15"/>
      <c r="P951" s="7"/>
      <c r="Q951" s="7"/>
      <c r="R951" s="15"/>
      <c r="S951" s="88"/>
      <c r="T951" s="88"/>
      <c r="U951" s="88"/>
      <c r="V951" s="88"/>
      <c r="W951" s="88"/>
      <c r="X951" s="88"/>
      <c r="Y951" s="88"/>
      <c r="Z951" s="88"/>
      <c r="AA951" s="88"/>
      <c r="AB951" s="88"/>
      <c r="AC951" s="88"/>
      <c r="AD951" s="88"/>
      <c r="AE951" s="10"/>
      <c r="AF951" s="10"/>
      <c r="AG951" s="10"/>
      <c r="AH951" s="88"/>
      <c r="AI951" s="88"/>
      <c r="AJ951" s="88"/>
      <c r="AK951" s="7"/>
      <c r="AL951" s="7"/>
    </row>
    <row r="952" ht="15.75" customHeight="1">
      <c r="A952" s="88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88"/>
      <c r="N952" s="88"/>
      <c r="O952" s="15"/>
      <c r="P952" s="7"/>
      <c r="Q952" s="7"/>
      <c r="R952" s="15"/>
      <c r="S952" s="88"/>
      <c r="T952" s="88"/>
      <c r="U952" s="88"/>
      <c r="V952" s="88"/>
      <c r="W952" s="88"/>
      <c r="X952" s="88"/>
      <c r="Y952" s="88"/>
      <c r="Z952" s="88"/>
      <c r="AA952" s="88"/>
      <c r="AB952" s="88"/>
      <c r="AC952" s="88"/>
      <c r="AD952" s="88"/>
      <c r="AE952" s="10"/>
      <c r="AF952" s="10"/>
      <c r="AG952" s="10"/>
      <c r="AH952" s="88"/>
      <c r="AI952" s="88"/>
      <c r="AJ952" s="88"/>
      <c r="AK952" s="7"/>
      <c r="AL952" s="7"/>
    </row>
    <row r="953" ht="15.75" customHeight="1">
      <c r="A953" s="88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88"/>
      <c r="N953" s="88"/>
      <c r="O953" s="15"/>
      <c r="P953" s="7"/>
      <c r="Q953" s="7"/>
      <c r="R953" s="15"/>
      <c r="S953" s="88"/>
      <c r="T953" s="88"/>
      <c r="U953" s="88"/>
      <c r="V953" s="88"/>
      <c r="W953" s="88"/>
      <c r="X953" s="88"/>
      <c r="Y953" s="88"/>
      <c r="Z953" s="88"/>
      <c r="AA953" s="88"/>
      <c r="AB953" s="88"/>
      <c r="AC953" s="88"/>
      <c r="AD953" s="88"/>
      <c r="AE953" s="10"/>
      <c r="AF953" s="10"/>
      <c r="AG953" s="10"/>
      <c r="AH953" s="88"/>
      <c r="AI953" s="88"/>
      <c r="AJ953" s="88"/>
      <c r="AK953" s="7"/>
      <c r="AL953" s="7"/>
    </row>
    <row r="954" ht="15.75" customHeight="1">
      <c r="A954" s="88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88"/>
      <c r="N954" s="88"/>
      <c r="O954" s="15"/>
      <c r="P954" s="7"/>
      <c r="Q954" s="7"/>
      <c r="R954" s="15"/>
      <c r="S954" s="88"/>
      <c r="T954" s="88"/>
      <c r="U954" s="88"/>
      <c r="V954" s="88"/>
      <c r="W954" s="88"/>
      <c r="X954" s="88"/>
      <c r="Y954" s="88"/>
      <c r="Z954" s="88"/>
      <c r="AA954" s="88"/>
      <c r="AB954" s="88"/>
      <c r="AC954" s="88"/>
      <c r="AD954" s="88"/>
      <c r="AE954" s="10"/>
      <c r="AF954" s="10"/>
      <c r="AG954" s="10"/>
      <c r="AH954" s="88"/>
      <c r="AI954" s="88"/>
      <c r="AJ954" s="88"/>
      <c r="AK954" s="7"/>
      <c r="AL954" s="7"/>
    </row>
    <row r="955" ht="15.75" customHeight="1">
      <c r="A955" s="88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88"/>
      <c r="N955" s="88"/>
      <c r="O955" s="15"/>
      <c r="P955" s="7"/>
      <c r="Q955" s="7"/>
      <c r="R955" s="15"/>
      <c r="S955" s="88"/>
      <c r="T955" s="88"/>
      <c r="U955" s="88"/>
      <c r="V955" s="88"/>
      <c r="W955" s="88"/>
      <c r="X955" s="88"/>
      <c r="Y955" s="88"/>
      <c r="Z955" s="88"/>
      <c r="AA955" s="88"/>
      <c r="AB955" s="88"/>
      <c r="AC955" s="88"/>
      <c r="AD955" s="88"/>
      <c r="AE955" s="10"/>
      <c r="AF955" s="10"/>
      <c r="AG955" s="10"/>
      <c r="AH955" s="88"/>
      <c r="AI955" s="88"/>
      <c r="AJ955" s="88"/>
      <c r="AK955" s="7"/>
      <c r="AL955" s="7"/>
    </row>
    <row r="956" ht="15.75" customHeight="1">
      <c r="A956" s="88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88"/>
      <c r="N956" s="88"/>
      <c r="O956" s="15"/>
      <c r="P956" s="7"/>
      <c r="Q956" s="7"/>
      <c r="R956" s="15"/>
      <c r="S956" s="88"/>
      <c r="T956" s="88"/>
      <c r="U956" s="88"/>
      <c r="V956" s="88"/>
      <c r="W956" s="88"/>
      <c r="X956" s="88"/>
      <c r="Y956" s="88"/>
      <c r="Z956" s="88"/>
      <c r="AA956" s="88"/>
      <c r="AB956" s="88"/>
      <c r="AC956" s="88"/>
      <c r="AD956" s="88"/>
      <c r="AE956" s="10"/>
      <c r="AF956" s="10"/>
      <c r="AG956" s="10"/>
      <c r="AH956" s="88"/>
      <c r="AI956" s="88"/>
      <c r="AJ956" s="88"/>
      <c r="AK956" s="7"/>
      <c r="AL956" s="7"/>
    </row>
    <row r="957" ht="15.75" customHeight="1">
      <c r="A957" s="88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88"/>
      <c r="N957" s="88"/>
      <c r="O957" s="15"/>
      <c r="P957" s="7"/>
      <c r="Q957" s="7"/>
      <c r="R957" s="15"/>
      <c r="S957" s="88"/>
      <c r="T957" s="88"/>
      <c r="U957" s="88"/>
      <c r="V957" s="88"/>
      <c r="W957" s="88"/>
      <c r="X957" s="88"/>
      <c r="Y957" s="88"/>
      <c r="Z957" s="88"/>
      <c r="AA957" s="88"/>
      <c r="AB957" s="88"/>
      <c r="AC957" s="88"/>
      <c r="AD957" s="88"/>
      <c r="AE957" s="10"/>
      <c r="AF957" s="10"/>
      <c r="AG957" s="10"/>
      <c r="AH957" s="88"/>
      <c r="AI957" s="88"/>
      <c r="AJ957" s="88"/>
      <c r="AK957" s="7"/>
      <c r="AL957" s="7"/>
    </row>
    <row r="958" ht="15.75" customHeight="1">
      <c r="A958" s="88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88"/>
      <c r="N958" s="88"/>
      <c r="O958" s="15"/>
      <c r="P958" s="7"/>
      <c r="Q958" s="7"/>
      <c r="R958" s="15"/>
      <c r="S958" s="88"/>
      <c r="T958" s="88"/>
      <c r="U958" s="88"/>
      <c r="V958" s="88"/>
      <c r="W958" s="88"/>
      <c r="X958" s="88"/>
      <c r="Y958" s="88"/>
      <c r="Z958" s="88"/>
      <c r="AA958" s="88"/>
      <c r="AB958" s="88"/>
      <c r="AC958" s="88"/>
      <c r="AD958" s="88"/>
      <c r="AE958" s="10"/>
      <c r="AF958" s="10"/>
      <c r="AG958" s="10"/>
      <c r="AH958" s="88"/>
      <c r="AI958" s="88"/>
      <c r="AJ958" s="88"/>
      <c r="AK958" s="7"/>
      <c r="AL958" s="7"/>
    </row>
    <row r="959" ht="15.75" customHeight="1">
      <c r="A959" s="88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88"/>
      <c r="N959" s="88"/>
      <c r="O959" s="15"/>
      <c r="P959" s="7"/>
      <c r="Q959" s="7"/>
      <c r="R959" s="15"/>
      <c r="S959" s="88"/>
      <c r="T959" s="88"/>
      <c r="U959" s="88"/>
      <c r="V959" s="88"/>
      <c r="W959" s="88"/>
      <c r="X959" s="88"/>
      <c r="Y959" s="88"/>
      <c r="Z959" s="88"/>
      <c r="AA959" s="88"/>
      <c r="AB959" s="88"/>
      <c r="AC959" s="88"/>
      <c r="AD959" s="88"/>
      <c r="AE959" s="10"/>
      <c r="AF959" s="10"/>
      <c r="AG959" s="10"/>
      <c r="AH959" s="88"/>
      <c r="AI959" s="88"/>
      <c r="AJ959" s="88"/>
      <c r="AK959" s="7"/>
      <c r="AL959" s="7"/>
    </row>
    <row r="960" ht="15.75" customHeight="1">
      <c r="A960" s="88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88"/>
      <c r="N960" s="88"/>
      <c r="O960" s="15"/>
      <c r="P960" s="7"/>
      <c r="Q960" s="7"/>
      <c r="R960" s="15"/>
      <c r="S960" s="88"/>
      <c r="T960" s="88"/>
      <c r="U960" s="88"/>
      <c r="V960" s="88"/>
      <c r="W960" s="88"/>
      <c r="X960" s="88"/>
      <c r="Y960" s="88"/>
      <c r="Z960" s="88"/>
      <c r="AA960" s="88"/>
      <c r="AB960" s="88"/>
      <c r="AC960" s="88"/>
      <c r="AD960" s="88"/>
      <c r="AE960" s="10"/>
      <c r="AF960" s="10"/>
      <c r="AG960" s="10"/>
      <c r="AH960" s="88"/>
      <c r="AI960" s="88"/>
      <c r="AJ960" s="88"/>
      <c r="AK960" s="7"/>
      <c r="AL960" s="7"/>
    </row>
    <row r="961" ht="15.75" customHeight="1">
      <c r="A961" s="88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88"/>
      <c r="N961" s="88"/>
      <c r="O961" s="15"/>
      <c r="P961" s="7"/>
      <c r="Q961" s="7"/>
      <c r="R961" s="15"/>
      <c r="S961" s="88"/>
      <c r="T961" s="88"/>
      <c r="U961" s="88"/>
      <c r="V961" s="88"/>
      <c r="W961" s="88"/>
      <c r="X961" s="88"/>
      <c r="Y961" s="88"/>
      <c r="Z961" s="88"/>
      <c r="AA961" s="88"/>
      <c r="AB961" s="88"/>
      <c r="AC961" s="88"/>
      <c r="AD961" s="88"/>
      <c r="AE961" s="10"/>
      <c r="AF961" s="10"/>
      <c r="AG961" s="10"/>
      <c r="AH961" s="88"/>
      <c r="AI961" s="88"/>
      <c r="AJ961" s="88"/>
      <c r="AK961" s="7"/>
      <c r="AL961" s="7"/>
    </row>
    <row r="962" ht="15.75" customHeight="1">
      <c r="A962" s="88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88"/>
      <c r="N962" s="88"/>
      <c r="O962" s="15"/>
      <c r="P962" s="7"/>
      <c r="Q962" s="7"/>
      <c r="R962" s="15"/>
      <c r="S962" s="88"/>
      <c r="T962" s="88"/>
      <c r="U962" s="88"/>
      <c r="V962" s="88"/>
      <c r="W962" s="88"/>
      <c r="X962" s="88"/>
      <c r="Y962" s="88"/>
      <c r="Z962" s="88"/>
      <c r="AA962" s="88"/>
      <c r="AB962" s="88"/>
      <c r="AC962" s="88"/>
      <c r="AD962" s="88"/>
      <c r="AE962" s="10"/>
      <c r="AF962" s="10"/>
      <c r="AG962" s="10"/>
      <c r="AH962" s="88"/>
      <c r="AI962" s="88"/>
      <c r="AJ962" s="88"/>
      <c r="AK962" s="7"/>
      <c r="AL962" s="7"/>
    </row>
    <row r="963" ht="15.75" customHeight="1">
      <c r="A963" s="88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88"/>
      <c r="N963" s="88"/>
      <c r="O963" s="15"/>
      <c r="P963" s="7"/>
      <c r="Q963" s="7"/>
      <c r="R963" s="15"/>
      <c r="S963" s="88"/>
      <c r="T963" s="88"/>
      <c r="U963" s="88"/>
      <c r="V963" s="88"/>
      <c r="W963" s="88"/>
      <c r="X963" s="88"/>
      <c r="Y963" s="88"/>
      <c r="Z963" s="88"/>
      <c r="AA963" s="88"/>
      <c r="AB963" s="88"/>
      <c r="AC963" s="88"/>
      <c r="AD963" s="88"/>
      <c r="AE963" s="10"/>
      <c r="AF963" s="10"/>
      <c r="AG963" s="10"/>
      <c r="AH963" s="88"/>
      <c r="AI963" s="88"/>
      <c r="AJ963" s="88"/>
      <c r="AK963" s="7"/>
      <c r="AL963" s="7"/>
    </row>
    <row r="964" ht="15.75" customHeight="1">
      <c r="A964" s="88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88"/>
      <c r="N964" s="88"/>
      <c r="O964" s="15"/>
      <c r="P964" s="7"/>
      <c r="Q964" s="7"/>
      <c r="R964" s="15"/>
      <c r="S964" s="88"/>
      <c r="T964" s="88"/>
      <c r="U964" s="88"/>
      <c r="V964" s="88"/>
      <c r="W964" s="88"/>
      <c r="X964" s="88"/>
      <c r="Y964" s="88"/>
      <c r="Z964" s="88"/>
      <c r="AA964" s="88"/>
      <c r="AB964" s="88"/>
      <c r="AC964" s="88"/>
      <c r="AD964" s="88"/>
      <c r="AE964" s="10"/>
      <c r="AF964" s="10"/>
      <c r="AG964" s="10"/>
      <c r="AH964" s="88"/>
      <c r="AI964" s="88"/>
      <c r="AJ964" s="88"/>
      <c r="AK964" s="7"/>
      <c r="AL964" s="7"/>
    </row>
    <row r="965" ht="15.75" customHeight="1">
      <c r="A965" s="88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88"/>
      <c r="N965" s="88"/>
      <c r="O965" s="15"/>
      <c r="P965" s="7"/>
      <c r="Q965" s="7"/>
      <c r="R965" s="15"/>
      <c r="S965" s="88"/>
      <c r="T965" s="88"/>
      <c r="U965" s="88"/>
      <c r="V965" s="88"/>
      <c r="W965" s="88"/>
      <c r="X965" s="88"/>
      <c r="Y965" s="88"/>
      <c r="Z965" s="88"/>
      <c r="AA965" s="88"/>
      <c r="AB965" s="88"/>
      <c r="AC965" s="88"/>
      <c r="AD965" s="88"/>
      <c r="AE965" s="10"/>
      <c r="AF965" s="10"/>
      <c r="AG965" s="10"/>
      <c r="AH965" s="88"/>
      <c r="AI965" s="88"/>
      <c r="AJ965" s="88"/>
      <c r="AK965" s="7"/>
      <c r="AL965" s="7"/>
    </row>
    <row r="966" ht="15.75" customHeight="1">
      <c r="A966" s="88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88"/>
      <c r="N966" s="88"/>
      <c r="O966" s="15"/>
      <c r="P966" s="7"/>
      <c r="Q966" s="7"/>
      <c r="R966" s="15"/>
      <c r="S966" s="88"/>
      <c r="T966" s="88"/>
      <c r="U966" s="88"/>
      <c r="V966" s="88"/>
      <c r="W966" s="88"/>
      <c r="X966" s="88"/>
      <c r="Y966" s="88"/>
      <c r="Z966" s="88"/>
      <c r="AA966" s="88"/>
      <c r="AB966" s="88"/>
      <c r="AC966" s="88"/>
      <c r="AD966" s="88"/>
      <c r="AE966" s="10"/>
      <c r="AF966" s="10"/>
      <c r="AG966" s="10"/>
      <c r="AH966" s="88"/>
      <c r="AI966" s="88"/>
      <c r="AJ966" s="88"/>
      <c r="AK966" s="7"/>
      <c r="AL966" s="7"/>
    </row>
    <row r="967" ht="15.75" customHeight="1">
      <c r="A967" s="88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88"/>
      <c r="N967" s="88"/>
      <c r="O967" s="15"/>
      <c r="P967" s="7"/>
      <c r="Q967" s="7"/>
      <c r="R967" s="15"/>
      <c r="S967" s="88"/>
      <c r="T967" s="88"/>
      <c r="U967" s="88"/>
      <c r="V967" s="88"/>
      <c r="W967" s="88"/>
      <c r="X967" s="88"/>
      <c r="Y967" s="88"/>
      <c r="Z967" s="88"/>
      <c r="AA967" s="88"/>
      <c r="AB967" s="88"/>
      <c r="AC967" s="88"/>
      <c r="AD967" s="88"/>
      <c r="AE967" s="10"/>
      <c r="AF967" s="10"/>
      <c r="AG967" s="10"/>
      <c r="AH967" s="88"/>
      <c r="AI967" s="88"/>
      <c r="AJ967" s="88"/>
      <c r="AK967" s="7"/>
      <c r="AL967" s="7"/>
    </row>
    <row r="968" ht="15.75" customHeight="1">
      <c r="A968" s="88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88"/>
      <c r="N968" s="88"/>
      <c r="O968" s="15"/>
      <c r="P968" s="7"/>
      <c r="Q968" s="7"/>
      <c r="R968" s="15"/>
      <c r="S968" s="88"/>
      <c r="T968" s="88"/>
      <c r="U968" s="88"/>
      <c r="V968" s="88"/>
      <c r="W968" s="88"/>
      <c r="X968" s="88"/>
      <c r="Y968" s="88"/>
      <c r="Z968" s="88"/>
      <c r="AA968" s="88"/>
      <c r="AB968" s="88"/>
      <c r="AC968" s="88"/>
      <c r="AD968" s="88"/>
      <c r="AE968" s="10"/>
      <c r="AF968" s="10"/>
      <c r="AG968" s="10"/>
      <c r="AH968" s="88"/>
      <c r="AI968" s="88"/>
      <c r="AJ968" s="88"/>
      <c r="AK968" s="7"/>
      <c r="AL968" s="7"/>
    </row>
    <row r="969" ht="15.75" customHeight="1">
      <c r="A969" s="88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88"/>
      <c r="N969" s="88"/>
      <c r="O969" s="15"/>
      <c r="P969" s="7"/>
      <c r="Q969" s="7"/>
      <c r="R969" s="15"/>
      <c r="S969" s="88"/>
      <c r="T969" s="88"/>
      <c r="U969" s="88"/>
      <c r="V969" s="88"/>
      <c r="W969" s="88"/>
      <c r="X969" s="88"/>
      <c r="Y969" s="88"/>
      <c r="Z969" s="88"/>
      <c r="AA969" s="88"/>
      <c r="AB969" s="88"/>
      <c r="AC969" s="88"/>
      <c r="AD969" s="88"/>
      <c r="AE969" s="10"/>
      <c r="AF969" s="10"/>
      <c r="AG969" s="10"/>
      <c r="AH969" s="88"/>
      <c r="AI969" s="88"/>
      <c r="AJ969" s="88"/>
      <c r="AK969" s="7"/>
      <c r="AL969" s="7"/>
    </row>
    <row r="970" ht="15.75" customHeight="1">
      <c r="A970" s="88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88"/>
      <c r="N970" s="88"/>
      <c r="O970" s="15"/>
      <c r="P970" s="7"/>
      <c r="Q970" s="7"/>
      <c r="R970" s="15"/>
      <c r="S970" s="88"/>
      <c r="T970" s="88"/>
      <c r="U970" s="88"/>
      <c r="V970" s="88"/>
      <c r="W970" s="88"/>
      <c r="X970" s="88"/>
      <c r="Y970" s="88"/>
      <c r="Z970" s="88"/>
      <c r="AA970" s="88"/>
      <c r="AB970" s="88"/>
      <c r="AC970" s="88"/>
      <c r="AD970" s="88"/>
      <c r="AE970" s="10"/>
      <c r="AF970" s="10"/>
      <c r="AG970" s="10"/>
      <c r="AH970" s="88"/>
      <c r="AI970" s="88"/>
      <c r="AJ970" s="88"/>
      <c r="AK970" s="7"/>
      <c r="AL970" s="7"/>
    </row>
    <row r="971" ht="15.75" customHeight="1">
      <c r="A971" s="88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88"/>
      <c r="N971" s="88"/>
      <c r="O971" s="15"/>
      <c r="P971" s="7"/>
      <c r="Q971" s="7"/>
      <c r="R971" s="15"/>
      <c r="S971" s="88"/>
      <c r="T971" s="88"/>
      <c r="U971" s="88"/>
      <c r="V971" s="88"/>
      <c r="W971" s="88"/>
      <c r="X971" s="88"/>
      <c r="Y971" s="88"/>
      <c r="Z971" s="88"/>
      <c r="AA971" s="88"/>
      <c r="AB971" s="88"/>
      <c r="AC971" s="88"/>
      <c r="AD971" s="88"/>
      <c r="AE971" s="10"/>
      <c r="AF971" s="10"/>
      <c r="AG971" s="10"/>
      <c r="AH971" s="88"/>
      <c r="AI971" s="88"/>
      <c r="AJ971" s="88"/>
      <c r="AK971" s="7"/>
      <c r="AL971" s="7"/>
    </row>
    <row r="972" ht="15.75" customHeight="1">
      <c r="A972" s="88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88"/>
      <c r="N972" s="88"/>
      <c r="O972" s="15"/>
      <c r="P972" s="7"/>
      <c r="Q972" s="7"/>
      <c r="R972" s="15"/>
      <c r="S972" s="88"/>
      <c r="T972" s="88"/>
      <c r="U972" s="88"/>
      <c r="V972" s="88"/>
      <c r="W972" s="88"/>
      <c r="X972" s="88"/>
      <c r="Y972" s="88"/>
      <c r="Z972" s="88"/>
      <c r="AA972" s="88"/>
      <c r="AB972" s="88"/>
      <c r="AC972" s="88"/>
      <c r="AD972" s="88"/>
      <c r="AE972" s="10"/>
      <c r="AF972" s="10"/>
      <c r="AG972" s="10"/>
      <c r="AH972" s="88"/>
      <c r="AI972" s="88"/>
      <c r="AJ972" s="88"/>
      <c r="AK972" s="7"/>
      <c r="AL972" s="7"/>
    </row>
    <row r="973" ht="15.75" customHeight="1">
      <c r="A973" s="88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88"/>
      <c r="N973" s="88"/>
      <c r="O973" s="15"/>
      <c r="P973" s="7"/>
      <c r="Q973" s="7"/>
      <c r="R973" s="15"/>
      <c r="S973" s="88"/>
      <c r="T973" s="88"/>
      <c r="U973" s="88"/>
      <c r="V973" s="88"/>
      <c r="W973" s="88"/>
      <c r="X973" s="88"/>
      <c r="Y973" s="88"/>
      <c r="Z973" s="88"/>
      <c r="AA973" s="88"/>
      <c r="AB973" s="88"/>
      <c r="AC973" s="88"/>
      <c r="AD973" s="88"/>
      <c r="AE973" s="10"/>
      <c r="AF973" s="10"/>
      <c r="AG973" s="10"/>
      <c r="AH973" s="88"/>
      <c r="AI973" s="88"/>
      <c r="AJ973" s="88"/>
      <c r="AK973" s="7"/>
      <c r="AL973" s="7"/>
    </row>
    <row r="974" ht="15.75" customHeight="1">
      <c r="A974" s="88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88"/>
      <c r="N974" s="88"/>
      <c r="O974" s="15"/>
      <c r="P974" s="7"/>
      <c r="Q974" s="7"/>
      <c r="R974" s="15"/>
      <c r="S974" s="88"/>
      <c r="T974" s="88"/>
      <c r="U974" s="88"/>
      <c r="V974" s="88"/>
      <c r="W974" s="88"/>
      <c r="X974" s="88"/>
      <c r="Y974" s="88"/>
      <c r="Z974" s="88"/>
      <c r="AA974" s="88"/>
      <c r="AB974" s="88"/>
      <c r="AC974" s="88"/>
      <c r="AD974" s="88"/>
      <c r="AE974" s="10"/>
      <c r="AF974" s="10"/>
      <c r="AG974" s="10"/>
      <c r="AH974" s="88"/>
      <c r="AI974" s="88"/>
      <c r="AJ974" s="88"/>
      <c r="AK974" s="7"/>
      <c r="AL974" s="7"/>
    </row>
    <row r="975" ht="15.75" customHeight="1">
      <c r="A975" s="88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88"/>
      <c r="N975" s="88"/>
      <c r="O975" s="15"/>
      <c r="P975" s="7"/>
      <c r="Q975" s="7"/>
      <c r="R975" s="15"/>
      <c r="S975" s="88"/>
      <c r="T975" s="88"/>
      <c r="U975" s="88"/>
      <c r="V975" s="88"/>
      <c r="W975" s="88"/>
      <c r="X975" s="88"/>
      <c r="Y975" s="88"/>
      <c r="Z975" s="88"/>
      <c r="AA975" s="88"/>
      <c r="AB975" s="88"/>
      <c r="AC975" s="88"/>
      <c r="AD975" s="88"/>
      <c r="AE975" s="10"/>
      <c r="AF975" s="10"/>
      <c r="AG975" s="10"/>
      <c r="AH975" s="88"/>
      <c r="AI975" s="88"/>
      <c r="AJ975" s="88"/>
      <c r="AK975" s="7"/>
      <c r="AL975" s="7"/>
    </row>
    <row r="976" ht="15.75" customHeight="1">
      <c r="A976" s="88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88"/>
      <c r="N976" s="88"/>
      <c r="O976" s="15"/>
      <c r="P976" s="7"/>
      <c r="Q976" s="7"/>
      <c r="R976" s="15"/>
      <c r="S976" s="88"/>
      <c r="T976" s="88"/>
      <c r="U976" s="88"/>
      <c r="V976" s="88"/>
      <c r="W976" s="88"/>
      <c r="X976" s="88"/>
      <c r="Y976" s="88"/>
      <c r="Z976" s="88"/>
      <c r="AA976" s="88"/>
      <c r="AB976" s="88"/>
      <c r="AC976" s="88"/>
      <c r="AD976" s="88"/>
      <c r="AE976" s="10"/>
      <c r="AF976" s="10"/>
      <c r="AG976" s="10"/>
      <c r="AH976" s="88"/>
      <c r="AI976" s="88"/>
      <c r="AJ976" s="88"/>
      <c r="AK976" s="7"/>
      <c r="AL976" s="7"/>
    </row>
    <row r="977" ht="15.75" customHeight="1">
      <c r="A977" s="88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88"/>
      <c r="N977" s="88"/>
      <c r="O977" s="15"/>
      <c r="P977" s="7"/>
      <c r="Q977" s="7"/>
      <c r="R977" s="15"/>
      <c r="S977" s="88"/>
      <c r="T977" s="88"/>
      <c r="U977" s="88"/>
      <c r="V977" s="88"/>
      <c r="W977" s="88"/>
      <c r="X977" s="88"/>
      <c r="Y977" s="88"/>
      <c r="Z977" s="88"/>
      <c r="AA977" s="88"/>
      <c r="AB977" s="88"/>
      <c r="AC977" s="88"/>
      <c r="AD977" s="88"/>
      <c r="AE977" s="10"/>
      <c r="AF977" s="10"/>
      <c r="AG977" s="10"/>
      <c r="AH977" s="88"/>
      <c r="AI977" s="88"/>
      <c r="AJ977" s="88"/>
      <c r="AK977" s="7"/>
      <c r="AL977" s="7"/>
    </row>
    <row r="978" ht="15.75" customHeight="1">
      <c r="A978" s="88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88"/>
      <c r="N978" s="88"/>
      <c r="O978" s="15"/>
      <c r="P978" s="7"/>
      <c r="Q978" s="7"/>
      <c r="R978" s="15"/>
      <c r="S978" s="88"/>
      <c r="T978" s="88"/>
      <c r="U978" s="88"/>
      <c r="V978" s="88"/>
      <c r="W978" s="88"/>
      <c r="X978" s="88"/>
      <c r="Y978" s="88"/>
      <c r="Z978" s="88"/>
      <c r="AA978" s="88"/>
      <c r="AB978" s="88"/>
      <c r="AC978" s="88"/>
      <c r="AD978" s="88"/>
      <c r="AE978" s="10"/>
      <c r="AF978" s="10"/>
      <c r="AG978" s="10"/>
      <c r="AH978" s="88"/>
      <c r="AI978" s="88"/>
      <c r="AJ978" s="88"/>
      <c r="AK978" s="7"/>
      <c r="AL978" s="7"/>
    </row>
    <row r="979" ht="15.75" customHeight="1">
      <c r="A979" s="88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88"/>
      <c r="N979" s="88"/>
      <c r="O979" s="15"/>
      <c r="P979" s="7"/>
      <c r="Q979" s="7"/>
      <c r="R979" s="15"/>
      <c r="S979" s="88"/>
      <c r="T979" s="88"/>
      <c r="U979" s="88"/>
      <c r="V979" s="88"/>
      <c r="W979" s="88"/>
      <c r="X979" s="88"/>
      <c r="Y979" s="88"/>
      <c r="Z979" s="88"/>
      <c r="AA979" s="88"/>
      <c r="AB979" s="88"/>
      <c r="AC979" s="88"/>
      <c r="AD979" s="88"/>
      <c r="AE979" s="10"/>
      <c r="AF979" s="10"/>
      <c r="AG979" s="10"/>
      <c r="AH979" s="88"/>
      <c r="AI979" s="88"/>
      <c r="AJ979" s="88"/>
      <c r="AK979" s="7"/>
      <c r="AL979" s="7"/>
    </row>
    <row r="980" ht="15.75" customHeight="1">
      <c r="A980" s="88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88"/>
      <c r="N980" s="88"/>
      <c r="O980" s="15"/>
      <c r="P980" s="7"/>
      <c r="Q980" s="7"/>
      <c r="R980" s="15"/>
      <c r="S980" s="88"/>
      <c r="T980" s="88"/>
      <c r="U980" s="88"/>
      <c r="V980" s="88"/>
      <c r="W980" s="88"/>
      <c r="X980" s="88"/>
      <c r="Y980" s="88"/>
      <c r="Z980" s="88"/>
      <c r="AA980" s="88"/>
      <c r="AB980" s="88"/>
      <c r="AC980" s="88"/>
      <c r="AD980" s="88"/>
      <c r="AE980" s="10"/>
      <c r="AF980" s="10"/>
      <c r="AG980" s="10"/>
      <c r="AH980" s="88"/>
      <c r="AI980" s="88"/>
      <c r="AJ980" s="88"/>
      <c r="AK980" s="7"/>
      <c r="AL980" s="7"/>
    </row>
    <row r="981" ht="15.75" customHeight="1">
      <c r="A981" s="88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88"/>
      <c r="N981" s="88"/>
      <c r="O981" s="15"/>
      <c r="P981" s="7"/>
      <c r="Q981" s="7"/>
      <c r="R981" s="15"/>
      <c r="S981" s="88"/>
      <c r="T981" s="88"/>
      <c r="U981" s="88"/>
      <c r="V981" s="88"/>
      <c r="W981" s="88"/>
      <c r="X981" s="88"/>
      <c r="Y981" s="88"/>
      <c r="Z981" s="88"/>
      <c r="AA981" s="88"/>
      <c r="AB981" s="88"/>
      <c r="AC981" s="88"/>
      <c r="AD981" s="88"/>
      <c r="AE981" s="10"/>
      <c r="AF981" s="10"/>
      <c r="AG981" s="10"/>
      <c r="AH981" s="88"/>
      <c r="AI981" s="88"/>
      <c r="AJ981" s="88"/>
      <c r="AK981" s="7"/>
      <c r="AL981" s="7"/>
    </row>
    <row r="982" ht="15.75" customHeight="1">
      <c r="A982" s="88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88"/>
      <c r="N982" s="88"/>
      <c r="O982" s="15"/>
      <c r="P982" s="7"/>
      <c r="Q982" s="7"/>
      <c r="R982" s="15"/>
      <c r="S982" s="88"/>
      <c r="T982" s="88"/>
      <c r="U982" s="88"/>
      <c r="V982" s="88"/>
      <c r="W982" s="88"/>
      <c r="X982" s="88"/>
      <c r="Y982" s="88"/>
      <c r="Z982" s="88"/>
      <c r="AA982" s="88"/>
      <c r="AB982" s="88"/>
      <c r="AC982" s="88"/>
      <c r="AD982" s="88"/>
      <c r="AE982" s="10"/>
      <c r="AF982" s="10"/>
      <c r="AG982" s="10"/>
      <c r="AH982" s="88"/>
      <c r="AI982" s="88"/>
      <c r="AJ982" s="88"/>
      <c r="AK982" s="7"/>
      <c r="AL982" s="7"/>
    </row>
    <row r="983" ht="15.75" customHeight="1">
      <c r="A983" s="88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88"/>
      <c r="N983" s="88"/>
      <c r="O983" s="15"/>
      <c r="P983" s="7"/>
      <c r="Q983" s="7"/>
      <c r="R983" s="15"/>
      <c r="S983" s="88"/>
      <c r="T983" s="88"/>
      <c r="U983" s="88"/>
      <c r="V983" s="88"/>
      <c r="W983" s="88"/>
      <c r="X983" s="88"/>
      <c r="Y983" s="88"/>
      <c r="Z983" s="88"/>
      <c r="AA983" s="88"/>
      <c r="AB983" s="88"/>
      <c r="AC983" s="88"/>
      <c r="AD983" s="88"/>
      <c r="AE983" s="10"/>
      <c r="AF983" s="10"/>
      <c r="AG983" s="10"/>
      <c r="AH983" s="88"/>
      <c r="AI983" s="88"/>
      <c r="AJ983" s="88"/>
      <c r="AK983" s="7"/>
      <c r="AL983" s="7"/>
    </row>
    <row r="984" ht="15.75" customHeight="1">
      <c r="A984" s="88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88"/>
      <c r="N984" s="88"/>
      <c r="O984" s="15"/>
      <c r="P984" s="7"/>
      <c r="Q984" s="7"/>
      <c r="R984" s="15"/>
      <c r="S984" s="88"/>
      <c r="T984" s="88"/>
      <c r="U984" s="88"/>
      <c r="V984" s="88"/>
      <c r="W984" s="88"/>
      <c r="X984" s="88"/>
      <c r="Y984" s="88"/>
      <c r="Z984" s="88"/>
      <c r="AA984" s="88"/>
      <c r="AB984" s="88"/>
      <c r="AC984" s="88"/>
      <c r="AD984" s="88"/>
      <c r="AE984" s="10"/>
      <c r="AF984" s="10"/>
      <c r="AG984" s="10"/>
      <c r="AH984" s="88"/>
      <c r="AI984" s="88"/>
      <c r="AJ984" s="88"/>
      <c r="AK984" s="7"/>
      <c r="AL984" s="7"/>
    </row>
    <row r="985" ht="15.75" customHeight="1">
      <c r="A985" s="88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88"/>
      <c r="N985" s="88"/>
      <c r="O985" s="15"/>
      <c r="P985" s="7"/>
      <c r="Q985" s="7"/>
      <c r="R985" s="15"/>
      <c r="S985" s="88"/>
      <c r="T985" s="88"/>
      <c r="U985" s="88"/>
      <c r="V985" s="88"/>
      <c r="W985" s="88"/>
      <c r="X985" s="88"/>
      <c r="Y985" s="88"/>
      <c r="Z985" s="88"/>
      <c r="AA985" s="88"/>
      <c r="AB985" s="88"/>
      <c r="AC985" s="88"/>
      <c r="AD985" s="88"/>
      <c r="AE985" s="10"/>
      <c r="AF985" s="10"/>
      <c r="AG985" s="10"/>
      <c r="AH985" s="88"/>
      <c r="AI985" s="88"/>
      <c r="AJ985" s="88"/>
      <c r="AK985" s="7"/>
      <c r="AL985" s="7"/>
    </row>
    <row r="986" ht="15.75" customHeight="1">
      <c r="A986" s="88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88"/>
      <c r="N986" s="88"/>
      <c r="O986" s="15"/>
      <c r="P986" s="7"/>
      <c r="Q986" s="7"/>
      <c r="R986" s="15"/>
      <c r="S986" s="88"/>
      <c r="T986" s="88"/>
      <c r="U986" s="88"/>
      <c r="V986" s="88"/>
      <c r="W986" s="88"/>
      <c r="X986" s="88"/>
      <c r="Y986" s="88"/>
      <c r="Z986" s="88"/>
      <c r="AA986" s="88"/>
      <c r="AB986" s="88"/>
      <c r="AC986" s="88"/>
      <c r="AD986" s="88"/>
      <c r="AE986" s="10"/>
      <c r="AF986" s="10"/>
      <c r="AG986" s="10"/>
      <c r="AH986" s="88"/>
      <c r="AI986" s="88"/>
      <c r="AJ986" s="88"/>
      <c r="AK986" s="7"/>
      <c r="AL986" s="7"/>
    </row>
    <row r="987" ht="15.75" customHeight="1">
      <c r="A987" s="88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88"/>
      <c r="N987" s="88"/>
      <c r="O987" s="15"/>
      <c r="P987" s="7"/>
      <c r="Q987" s="7"/>
      <c r="R987" s="15"/>
      <c r="S987" s="88"/>
      <c r="T987" s="88"/>
      <c r="U987" s="88"/>
      <c r="V987" s="88"/>
      <c r="W987" s="88"/>
      <c r="X987" s="88"/>
      <c r="Y987" s="88"/>
      <c r="Z987" s="88"/>
      <c r="AA987" s="88"/>
      <c r="AB987" s="88"/>
      <c r="AC987" s="88"/>
      <c r="AD987" s="88"/>
      <c r="AE987" s="10"/>
      <c r="AF987" s="10"/>
      <c r="AG987" s="10"/>
      <c r="AH987" s="88"/>
      <c r="AI987" s="88"/>
      <c r="AJ987" s="88"/>
      <c r="AK987" s="7"/>
      <c r="AL987" s="7"/>
    </row>
    <row r="988" ht="15.75" customHeight="1">
      <c r="A988" s="88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88"/>
      <c r="N988" s="88"/>
      <c r="O988" s="15"/>
      <c r="P988" s="7"/>
      <c r="Q988" s="7"/>
      <c r="R988" s="15"/>
      <c r="S988" s="88"/>
      <c r="T988" s="88"/>
      <c r="U988" s="88"/>
      <c r="V988" s="88"/>
      <c r="W988" s="88"/>
      <c r="X988" s="88"/>
      <c r="Y988" s="88"/>
      <c r="Z988" s="88"/>
      <c r="AA988" s="88"/>
      <c r="AB988" s="88"/>
      <c r="AC988" s="88"/>
      <c r="AD988" s="88"/>
      <c r="AE988" s="10"/>
      <c r="AF988" s="10"/>
      <c r="AG988" s="10"/>
      <c r="AH988" s="88"/>
      <c r="AI988" s="88"/>
      <c r="AJ988" s="88"/>
      <c r="AK988" s="7"/>
      <c r="AL988" s="7"/>
    </row>
    <row r="989" ht="15.75" customHeight="1">
      <c r="A989" s="88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88"/>
      <c r="N989" s="88"/>
      <c r="O989" s="15"/>
      <c r="P989" s="7"/>
      <c r="Q989" s="7"/>
      <c r="R989" s="15"/>
      <c r="S989" s="88"/>
      <c r="T989" s="88"/>
      <c r="U989" s="88"/>
      <c r="V989" s="88"/>
      <c r="W989" s="88"/>
      <c r="X989" s="88"/>
      <c r="Y989" s="88"/>
      <c r="Z989" s="88"/>
      <c r="AA989" s="88"/>
      <c r="AB989" s="88"/>
      <c r="AC989" s="88"/>
      <c r="AD989" s="88"/>
      <c r="AE989" s="10"/>
      <c r="AF989" s="10"/>
      <c r="AG989" s="10"/>
      <c r="AH989" s="88"/>
      <c r="AI989" s="88"/>
      <c r="AJ989" s="88"/>
      <c r="AK989" s="7"/>
      <c r="AL989" s="7"/>
    </row>
    <row r="990" ht="15.75" customHeight="1">
      <c r="A990" s="88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88"/>
      <c r="N990" s="88"/>
      <c r="O990" s="15"/>
      <c r="P990" s="7"/>
      <c r="Q990" s="7"/>
      <c r="R990" s="15"/>
      <c r="S990" s="88"/>
      <c r="T990" s="88"/>
      <c r="U990" s="88"/>
      <c r="V990" s="88"/>
      <c r="W990" s="88"/>
      <c r="X990" s="88"/>
      <c r="Y990" s="88"/>
      <c r="Z990" s="88"/>
      <c r="AA990" s="88"/>
      <c r="AB990" s="88"/>
      <c r="AC990" s="88"/>
      <c r="AD990" s="88"/>
      <c r="AE990" s="10"/>
      <c r="AF990" s="10"/>
      <c r="AG990" s="10"/>
      <c r="AH990" s="88"/>
      <c r="AI990" s="88"/>
      <c r="AJ990" s="88"/>
      <c r="AK990" s="7"/>
      <c r="AL990" s="7"/>
    </row>
    <row r="991" ht="15.75" customHeight="1">
      <c r="A991" s="88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88"/>
      <c r="N991" s="88"/>
      <c r="O991" s="15"/>
      <c r="P991" s="7"/>
      <c r="Q991" s="7"/>
      <c r="R991" s="15"/>
      <c r="S991" s="88"/>
      <c r="T991" s="88"/>
      <c r="U991" s="88"/>
      <c r="V991" s="88"/>
      <c r="W991" s="88"/>
      <c r="X991" s="88"/>
      <c r="Y991" s="88"/>
      <c r="Z991" s="88"/>
      <c r="AA991" s="88"/>
      <c r="AB991" s="88"/>
      <c r="AC991" s="88"/>
      <c r="AD991" s="88"/>
      <c r="AE991" s="10"/>
      <c r="AF991" s="10"/>
      <c r="AG991" s="10"/>
      <c r="AH991" s="88"/>
      <c r="AI991" s="88"/>
      <c r="AJ991" s="88"/>
      <c r="AK991" s="7"/>
      <c r="AL991" s="7"/>
    </row>
    <row r="992" ht="15.75" customHeight="1">
      <c r="A992" s="88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88"/>
      <c r="N992" s="88"/>
      <c r="O992" s="15"/>
      <c r="P992" s="7"/>
      <c r="Q992" s="7"/>
      <c r="R992" s="15"/>
      <c r="S992" s="88"/>
      <c r="T992" s="88"/>
      <c r="U992" s="88"/>
      <c r="V992" s="88"/>
      <c r="W992" s="88"/>
      <c r="X992" s="88"/>
      <c r="Y992" s="88"/>
      <c r="Z992" s="88"/>
      <c r="AA992" s="88"/>
      <c r="AB992" s="88"/>
      <c r="AC992" s="88"/>
      <c r="AD992" s="88"/>
      <c r="AE992" s="10"/>
      <c r="AF992" s="10"/>
      <c r="AG992" s="10"/>
      <c r="AH992" s="88"/>
      <c r="AI992" s="88"/>
      <c r="AJ992" s="88"/>
      <c r="AK992" s="7"/>
      <c r="AL992" s="7"/>
    </row>
    <row r="993" ht="15.75" customHeight="1">
      <c r="A993" s="88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88"/>
      <c r="N993" s="88"/>
      <c r="O993" s="15"/>
      <c r="P993" s="7"/>
      <c r="Q993" s="7"/>
      <c r="R993" s="15"/>
      <c r="S993" s="88"/>
      <c r="T993" s="88"/>
      <c r="U993" s="88"/>
      <c r="V993" s="88"/>
      <c r="W993" s="88"/>
      <c r="X993" s="88"/>
      <c r="Y993" s="88"/>
      <c r="Z993" s="88"/>
      <c r="AA993" s="88"/>
      <c r="AB993" s="88"/>
      <c r="AC993" s="88"/>
      <c r="AD993" s="88"/>
      <c r="AE993" s="10"/>
      <c r="AF993" s="10"/>
      <c r="AG993" s="10"/>
      <c r="AH993" s="88"/>
      <c r="AI993" s="88"/>
      <c r="AJ993" s="88"/>
      <c r="AK993" s="7"/>
      <c r="AL993" s="7"/>
    </row>
    <row r="994" ht="15.75" customHeight="1">
      <c r="A994" s="88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88"/>
      <c r="N994" s="88"/>
      <c r="O994" s="15"/>
      <c r="P994" s="7"/>
      <c r="Q994" s="7"/>
      <c r="R994" s="15"/>
      <c r="S994" s="88"/>
      <c r="T994" s="88"/>
      <c r="U994" s="88"/>
      <c r="V994" s="88"/>
      <c r="W994" s="88"/>
      <c r="X994" s="88"/>
      <c r="Y994" s="88"/>
      <c r="Z994" s="88"/>
      <c r="AA994" s="88"/>
      <c r="AB994" s="88"/>
      <c r="AC994" s="88"/>
      <c r="AD994" s="88"/>
      <c r="AE994" s="10"/>
      <c r="AF994" s="10"/>
      <c r="AG994" s="10"/>
      <c r="AH994" s="88"/>
      <c r="AI994" s="88"/>
      <c r="AJ994" s="88"/>
      <c r="AK994" s="7"/>
      <c r="AL994" s="7"/>
    </row>
    <row r="995" ht="15.75" customHeight="1">
      <c r="A995" s="88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88"/>
      <c r="N995" s="88"/>
      <c r="O995" s="15"/>
      <c r="P995" s="7"/>
      <c r="Q995" s="7"/>
      <c r="R995" s="15"/>
      <c r="S995" s="88"/>
      <c r="T995" s="88"/>
      <c r="U995" s="88"/>
      <c r="V995" s="88"/>
      <c r="W995" s="88"/>
      <c r="X995" s="88"/>
      <c r="Y995" s="88"/>
      <c r="Z995" s="88"/>
      <c r="AA995" s="88"/>
      <c r="AB995" s="88"/>
      <c r="AC995" s="88"/>
      <c r="AD995" s="88"/>
      <c r="AE995" s="10"/>
      <c r="AF995" s="10"/>
      <c r="AG995" s="10"/>
      <c r="AH995" s="88"/>
      <c r="AI995" s="88"/>
      <c r="AJ995" s="88"/>
      <c r="AK995" s="7"/>
      <c r="AL995" s="7"/>
    </row>
    <row r="996" ht="15.75" customHeight="1">
      <c r="A996" s="88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88"/>
      <c r="N996" s="88"/>
      <c r="O996" s="15"/>
      <c r="P996" s="7"/>
      <c r="Q996" s="7"/>
      <c r="R996" s="15"/>
      <c r="S996" s="88"/>
      <c r="T996" s="88"/>
      <c r="U996" s="88"/>
      <c r="V996" s="88"/>
      <c r="W996" s="88"/>
      <c r="X996" s="88"/>
      <c r="Y996" s="88"/>
      <c r="Z996" s="88"/>
      <c r="AA996" s="88"/>
      <c r="AB996" s="88"/>
      <c r="AC996" s="88"/>
      <c r="AD996" s="88"/>
      <c r="AE996" s="10"/>
      <c r="AF996" s="10"/>
      <c r="AG996" s="10"/>
      <c r="AH996" s="88"/>
      <c r="AI996" s="88"/>
      <c r="AJ996" s="88"/>
      <c r="AK996" s="7"/>
      <c r="AL996" s="7"/>
    </row>
    <row r="997" ht="15.75" customHeight="1">
      <c r="A997" s="88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88"/>
      <c r="N997" s="88"/>
      <c r="O997" s="15"/>
      <c r="P997" s="7"/>
      <c r="Q997" s="7"/>
      <c r="R997" s="15"/>
      <c r="S997" s="88"/>
      <c r="T997" s="88"/>
      <c r="U997" s="88"/>
      <c r="V997" s="88"/>
      <c r="W997" s="88"/>
      <c r="X997" s="88"/>
      <c r="Y997" s="88"/>
      <c r="Z997" s="88"/>
      <c r="AA997" s="88"/>
      <c r="AB997" s="88"/>
      <c r="AC997" s="88"/>
      <c r="AD997" s="88"/>
      <c r="AE997" s="10"/>
      <c r="AF997" s="10"/>
      <c r="AG997" s="10"/>
      <c r="AH997" s="88"/>
      <c r="AI997" s="88"/>
      <c r="AJ997" s="88"/>
      <c r="AK997" s="7"/>
      <c r="AL997" s="7"/>
    </row>
    <row r="998" ht="15.75" customHeight="1">
      <c r="A998" s="88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88"/>
      <c r="N998" s="88"/>
      <c r="O998" s="15"/>
      <c r="P998" s="7"/>
      <c r="Q998" s="7"/>
      <c r="R998" s="15"/>
      <c r="S998" s="88"/>
      <c r="T998" s="88"/>
      <c r="U998" s="88"/>
      <c r="V998" s="88"/>
      <c r="W998" s="88"/>
      <c r="X998" s="88"/>
      <c r="Y998" s="88"/>
      <c r="Z998" s="88"/>
      <c r="AA998" s="88"/>
      <c r="AB998" s="88"/>
      <c r="AC998" s="88"/>
      <c r="AD998" s="88"/>
      <c r="AE998" s="10"/>
      <c r="AF998" s="10"/>
      <c r="AG998" s="10"/>
      <c r="AH998" s="88"/>
      <c r="AI998" s="88"/>
      <c r="AJ998" s="88"/>
      <c r="AK998" s="7"/>
      <c r="AL998" s="7"/>
    </row>
    <row r="999" ht="15.75" customHeight="1">
      <c r="A999" s="88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88"/>
      <c r="N999" s="88"/>
      <c r="O999" s="15"/>
      <c r="P999" s="7"/>
      <c r="Q999" s="7"/>
      <c r="R999" s="15"/>
      <c r="S999" s="88"/>
      <c r="T999" s="88"/>
      <c r="U999" s="88"/>
      <c r="V999" s="88"/>
      <c r="W999" s="88"/>
      <c r="X999" s="88"/>
      <c r="Y999" s="88"/>
      <c r="Z999" s="88"/>
      <c r="AA999" s="88"/>
      <c r="AB999" s="88"/>
      <c r="AC999" s="88"/>
      <c r="AD999" s="88"/>
      <c r="AE999" s="10"/>
      <c r="AF999" s="10"/>
      <c r="AG999" s="10"/>
      <c r="AH999" s="88"/>
      <c r="AI999" s="88"/>
      <c r="AJ999" s="88"/>
      <c r="AK999" s="7"/>
      <c r="AL999" s="7"/>
    </row>
    <row r="1000" ht="15.75" customHeight="1">
      <c r="A1000" s="88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88"/>
      <c r="N1000" s="88"/>
      <c r="O1000" s="15"/>
      <c r="P1000" s="7"/>
      <c r="Q1000" s="7"/>
      <c r="R1000" s="15"/>
      <c r="S1000" s="88"/>
      <c r="T1000" s="88"/>
      <c r="U1000" s="88"/>
      <c r="V1000" s="88"/>
      <c r="W1000" s="88"/>
      <c r="X1000" s="88"/>
      <c r="Y1000" s="88"/>
      <c r="Z1000" s="88"/>
      <c r="AA1000" s="88"/>
      <c r="AB1000" s="88"/>
      <c r="AC1000" s="88"/>
      <c r="AD1000" s="88"/>
      <c r="AE1000" s="10"/>
      <c r="AF1000" s="10"/>
      <c r="AG1000" s="10"/>
      <c r="AH1000" s="88"/>
      <c r="AI1000" s="88"/>
      <c r="AJ1000" s="88"/>
      <c r="AK1000" s="7"/>
      <c r="AL1000" s="7"/>
    </row>
  </sheetData>
  <mergeCells count="12">
    <mergeCell ref="H28:I28"/>
    <mergeCell ref="AH28:AI28"/>
    <mergeCell ref="F46:G46"/>
    <mergeCell ref="H46:I46"/>
    <mergeCell ref="AH46:AI46"/>
    <mergeCell ref="F6:G6"/>
    <mergeCell ref="H6:I6"/>
    <mergeCell ref="AH6:AI6"/>
    <mergeCell ref="F15:G15"/>
    <mergeCell ref="H15:I15"/>
    <mergeCell ref="AH15:AI15"/>
    <mergeCell ref="F28:G28"/>
  </mergeCells>
  <conditionalFormatting sqref="D1:D5 D13:D14 D26:D27 D44:D45 D68:D1000">
    <cfRule type="colorScale" priority="1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D6:D12">
    <cfRule type="colorScale" priority="2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D15:D25">
    <cfRule type="colorScale" priority="3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D28:D43">
    <cfRule type="colorScale" priority="4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D46:D67">
    <cfRule type="colorScale" priority="5">
      <colorScale>
        <cfvo type="min"/>
        <cfvo type="percentile" val="50"/>
        <cfvo type="max"/>
        <color rgb="FFF6B3AE"/>
        <color rgb="FFFFEB84"/>
        <color rgb="FF63BE7B"/>
      </colorScale>
    </cfRule>
  </conditionalFormatting>
  <conditionalFormatting sqref="R7:R12">
    <cfRule type="notContainsBlanks" dxfId="0" priority="6">
      <formula>LEN(TRIM(R7))&gt;0</formula>
    </cfRule>
  </conditionalFormatting>
  <conditionalFormatting sqref="R16:R25">
    <cfRule type="notContainsBlanks" dxfId="0" priority="7">
      <formula>LEN(TRIM(R16))&gt;0</formula>
    </cfRule>
  </conditionalFormatting>
  <conditionalFormatting sqref="R29:R43">
    <cfRule type="notContainsBlanks" dxfId="0" priority="8">
      <formula>LEN(TRIM(R29))&gt;0</formula>
    </cfRule>
  </conditionalFormatting>
  <conditionalFormatting sqref="R47:R67">
    <cfRule type="notContainsBlanks" dxfId="0" priority="9">
      <formula>LEN(TRIM(R47))&gt;0</formula>
    </cfRule>
  </conditionalFormatting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2022-11-01T11:23:28Z</dcterms:created>
  <dc:creator>Jaanus</dc:creator>
</cp:coreProperties>
</file>